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5480" windowHeight="11640"/>
  </bookViews>
  <sheets>
    <sheet name="PL" sheetId="2" r:id="rId1"/>
  </sheets>
  <calcPr calcId="145621"/>
</workbook>
</file>

<file path=xl/calcChain.xml><?xml version="1.0" encoding="utf-8"?>
<calcChain xmlns="http://schemas.openxmlformats.org/spreadsheetml/2006/main">
  <c r="E26" i="2" l="1"/>
  <c r="E35" i="2" s="1"/>
  <c r="J7" i="2"/>
  <c r="K7" i="2"/>
  <c r="J8" i="2"/>
  <c r="H8" i="2" s="1"/>
  <c r="K8" i="2"/>
  <c r="J9" i="2"/>
  <c r="K9" i="2"/>
  <c r="L9" i="2" s="1"/>
  <c r="J10" i="2"/>
  <c r="K10" i="2"/>
  <c r="J11" i="2"/>
  <c r="K11" i="2"/>
  <c r="J12" i="2"/>
  <c r="K12" i="2"/>
  <c r="J13" i="2"/>
  <c r="K13" i="2"/>
  <c r="L13" i="2" s="1"/>
  <c r="J14" i="2"/>
  <c r="H14" i="2" s="1"/>
  <c r="K14" i="2"/>
  <c r="J15" i="2"/>
  <c r="K15" i="2"/>
  <c r="J16" i="2"/>
  <c r="H16" i="2" s="1"/>
  <c r="K16" i="2"/>
  <c r="J17" i="2"/>
  <c r="H17" i="2" s="1"/>
  <c r="K17" i="2"/>
  <c r="J18" i="2"/>
  <c r="H18" i="2" s="1"/>
  <c r="K18" i="2"/>
  <c r="J19" i="2"/>
  <c r="H19" i="2" s="1"/>
  <c r="K19" i="2"/>
  <c r="J20" i="2"/>
  <c r="K20" i="2"/>
  <c r="J21" i="2"/>
  <c r="H21" i="2" s="1"/>
  <c r="K21" i="2"/>
  <c r="J22" i="2"/>
  <c r="H22" i="2" s="1"/>
  <c r="K22" i="2"/>
  <c r="J23" i="2"/>
  <c r="K23" i="2"/>
  <c r="J24" i="2"/>
  <c r="K24" i="2"/>
  <c r="J25" i="2"/>
  <c r="K25" i="2"/>
  <c r="J26" i="2"/>
  <c r="K26" i="2"/>
  <c r="J27" i="2"/>
  <c r="K27" i="2"/>
  <c r="J28" i="2"/>
  <c r="H28" i="2" s="1"/>
  <c r="K28" i="2"/>
  <c r="J6" i="2"/>
  <c r="K6" i="2"/>
  <c r="L6" i="2" s="1"/>
  <c r="H23" i="2"/>
  <c r="H25" i="2"/>
  <c r="H24" i="2"/>
  <c r="H9" i="2"/>
  <c r="H7" i="2"/>
  <c r="H13" i="2"/>
  <c r="H11" i="2"/>
  <c r="L18" i="2" l="1"/>
  <c r="L15" i="2"/>
  <c r="L19" i="2"/>
  <c r="L10" i="2"/>
  <c r="L26" i="2"/>
  <c r="L24" i="2"/>
  <c r="L14" i="2"/>
  <c r="L25" i="2"/>
  <c r="H26" i="2"/>
  <c r="H10" i="2"/>
  <c r="L27" i="2"/>
  <c r="L20" i="2"/>
  <c r="L11" i="2"/>
  <c r="H27" i="2"/>
  <c r="L23" i="2"/>
  <c r="L21" i="2"/>
  <c r="L7" i="2"/>
  <c r="H15" i="2"/>
  <c r="J35" i="2"/>
  <c r="H6" i="2"/>
  <c r="L22" i="2"/>
  <c r="L17" i="2"/>
  <c r="L12" i="2"/>
  <c r="H12" i="2"/>
  <c r="H20" i="2"/>
  <c r="L28" i="2"/>
  <c r="L16" i="2"/>
  <c r="L8" i="2"/>
  <c r="L35" i="2" l="1"/>
  <c r="H35" i="2"/>
</calcChain>
</file>

<file path=xl/sharedStrings.xml><?xml version="1.0" encoding="utf-8"?>
<sst xmlns="http://schemas.openxmlformats.org/spreadsheetml/2006/main" count="145" uniqueCount="101">
  <si>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</si>
  <si>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</si>
  <si>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</si>
  <si>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</si>
  <si>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</si>
  <si>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</si>
  <si>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</si>
  <si>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</si>
  <si>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</si>
  <si>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</si>
  <si>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</si>
  <si>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</si>
  <si>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</si>
  <si>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</si>
  <si>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</si>
  <si>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</si>
  <si>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SL-VGA10</t>
  </si>
  <si>
    <t>SL-VGA15</t>
  </si>
  <si>
    <t>SL-VGA20</t>
  </si>
  <si>
    <t>SL-P330</t>
  </si>
  <si>
    <t>SL-P350</t>
  </si>
  <si>
    <t>SL-P418</t>
  </si>
  <si>
    <t>SL-P430</t>
  </si>
  <si>
    <t>SL-PS535</t>
  </si>
  <si>
    <t>SL-PS538</t>
  </si>
  <si>
    <t>20</t>
  </si>
  <si>
    <t>21</t>
  </si>
  <si>
    <t>22</t>
  </si>
  <si>
    <t>23</t>
  </si>
  <si>
    <t>SLX-162</t>
  </si>
  <si>
    <t>SLX-681</t>
  </si>
  <si>
    <t>EU power cord 3*1.0MM2 (10AMP)</t>
  </si>
  <si>
    <t>S-link SL-VGA15 VGA 15m Projeksiyon Data Kablosu</t>
    <phoneticPr fontId="1" type="noConversion"/>
  </si>
  <si>
    <t>S-link SL-VGA20 VGA 20m Projeksiyon Data Kablosu</t>
    <phoneticPr fontId="1" type="noConversion"/>
  </si>
  <si>
    <t xml:space="preserve">REEL 3*1,5MML 16 AMPER 3MT CABLE server cable (Max 16AMP) </t>
    <phoneticPr fontId="1" type="noConversion"/>
  </si>
  <si>
    <t>S-link SLX-681 1.5m 3'LÜ RCA Video Kablo</t>
  </si>
  <si>
    <t>SLX-221</t>
    <phoneticPr fontId="1" type="noConversion"/>
  </si>
  <si>
    <t>SLX-616</t>
    <phoneticPr fontId="1" type="noConversion"/>
  </si>
  <si>
    <t>S-link SLX-136 DVI 24+5 M TO VGA F Adaptör</t>
    <phoneticPr fontId="1" type="noConversion"/>
  </si>
  <si>
    <t>S-link SLX-221 SCART TO SCART 1.5m Kablo</t>
  </si>
  <si>
    <t>S-link SLX-616 1m Utp Patch CAT6 Kablo</t>
  </si>
  <si>
    <t>2</t>
    <phoneticPr fontId="1" type="noConversion"/>
  </si>
  <si>
    <t xml:space="preserve">EU power cord 3*1.5MM2 (Max 16AMP) </t>
    <phoneticPr fontId="1" type="noConversion"/>
  </si>
  <si>
    <t>S-link SL-VGA10 VGA 10m Data Kablosu</t>
    <phoneticPr fontId="1" type="noConversion"/>
  </si>
  <si>
    <t>S-link SLX-162 1.5m 2'Li RCA Stereo Kablo</t>
    <phoneticPr fontId="12" type="noConversion"/>
  </si>
  <si>
    <t>SLX-136</t>
    <phoneticPr fontId="1" type="noConversion"/>
  </si>
  <si>
    <t>SLX-681</t>
    <phoneticPr fontId="1" type="noConversion"/>
  </si>
  <si>
    <t>1.8M</t>
  </si>
  <si>
    <t>3M</t>
  </si>
  <si>
    <t>1.5M</t>
    <phoneticPr fontId="1" type="noConversion"/>
  </si>
  <si>
    <t>1M</t>
    <phoneticPr fontId="1" type="noConversion"/>
  </si>
  <si>
    <t>3M</t>
    <phoneticPr fontId="1" type="noConversion"/>
  </si>
  <si>
    <t>1</t>
    <phoneticPr fontId="1" type="noConversion"/>
  </si>
  <si>
    <t>SL-P318</t>
    <phoneticPr fontId="1" type="noConversion"/>
  </si>
  <si>
    <t>3</t>
    <phoneticPr fontId="1" type="noConversion"/>
  </si>
  <si>
    <t>5M</t>
    <phoneticPr fontId="1" type="noConversion"/>
  </si>
  <si>
    <t>10M</t>
    <phoneticPr fontId="1" type="noConversion"/>
  </si>
  <si>
    <t>15M</t>
    <phoneticPr fontId="1" type="noConversion"/>
  </si>
  <si>
    <t>20M</t>
    <phoneticPr fontId="1" type="noConversion"/>
  </si>
  <si>
    <t>46*30*25</t>
  </si>
  <si>
    <t>47*32*30</t>
  </si>
  <si>
    <t>47*40*28</t>
  </si>
  <si>
    <t xml:space="preserve">46*30*25
</t>
    <phoneticPr fontId="1" type="noConversion"/>
  </si>
  <si>
    <t>Total Gross Weight:18642.63KGS</t>
    <phoneticPr fontId="2" type="noConversion"/>
  </si>
  <si>
    <t>Total Packages:1447PCS</t>
    <phoneticPr fontId="2" type="noConversion"/>
  </si>
  <si>
    <t>Total Dimension:64.613CBM</t>
    <phoneticPr fontId="2" type="noConversion"/>
  </si>
  <si>
    <t>Total:</t>
    <phoneticPr fontId="1" type="noConversion"/>
  </si>
  <si>
    <t>NO.</t>
    <phoneticPr fontId="2" type="noConversion"/>
  </si>
  <si>
    <t>Product description</t>
    <phoneticPr fontId="2" type="noConversion"/>
  </si>
  <si>
    <t>Quantity</t>
    <phoneticPr fontId="2" type="noConversion"/>
  </si>
  <si>
    <t>Pcs/carton</t>
    <phoneticPr fontId="2" type="noConversion"/>
  </si>
  <si>
    <t>G.W (KGS)</t>
    <phoneticPr fontId="2" type="noConversion"/>
  </si>
  <si>
    <t>Case</t>
    <phoneticPr fontId="2" type="noConversion"/>
  </si>
  <si>
    <t>P/N</t>
    <phoneticPr fontId="2" type="noConversion"/>
  </si>
  <si>
    <t>Length</t>
    <phoneticPr fontId="2" type="noConversion"/>
  </si>
  <si>
    <t>Packing List</t>
    <phoneticPr fontId="3" type="noConversion"/>
  </si>
  <si>
    <t>Total G.W (KGS)</t>
    <phoneticPr fontId="2" type="noConversion"/>
  </si>
  <si>
    <t>Carton size</t>
    <phoneticPr fontId="2" type="noConversion"/>
  </si>
  <si>
    <t>CBM</t>
    <phoneticPr fontId="2" type="noConversion"/>
  </si>
  <si>
    <t>Total CBM</t>
    <phoneticPr fontId="2" type="noConversion"/>
  </si>
  <si>
    <t>47*32*30</t>
    <phoneticPr fontId="1" type="noConversion"/>
  </si>
  <si>
    <t>44*26*38</t>
    <phoneticPr fontId="1" type="noConversion"/>
  </si>
  <si>
    <t>Packing by:Vcom International Ltd</t>
    <phoneticPr fontId="2" type="noConversion"/>
  </si>
  <si>
    <t>Signature of Packer:</t>
    <phoneticPr fontId="2" type="noConversion"/>
  </si>
  <si>
    <t>散热风扇(cpu)EVERCOOL</t>
    <phoneticPr fontId="2" type="noConversion"/>
  </si>
  <si>
    <t>散热风扇(cpu)NEOSTAR</t>
    <phoneticPr fontId="2" type="noConversion"/>
  </si>
  <si>
    <t>散热风扇(机箱)EVERCOOL</t>
    <phoneticPr fontId="2" type="noConversion"/>
  </si>
  <si>
    <t xml:space="preserve">cable </t>
    <phoneticPr fontId="2" type="noConversion"/>
  </si>
  <si>
    <t>cs-775-13</t>
    <phoneticPr fontId="2" type="noConversion"/>
  </si>
  <si>
    <r>
      <t>c</t>
    </r>
    <r>
      <rPr>
        <sz val="18"/>
        <rFont val="宋体"/>
        <family val="3"/>
        <charset val="134"/>
      </rPr>
      <t>s-775-25</t>
    </r>
  </si>
  <si>
    <t>NF9-775-P1</t>
    <phoneticPr fontId="2" type="noConversion"/>
  </si>
  <si>
    <r>
      <t>S</t>
    </r>
    <r>
      <rPr>
        <sz val="18"/>
        <rFont val="宋体"/>
        <family val="3"/>
        <charset val="134"/>
      </rPr>
      <t>MF-8025P</t>
    </r>
  </si>
  <si>
    <t>ip-544</t>
    <phoneticPr fontId="2" type="noConversion"/>
  </si>
  <si>
    <t>24</t>
  </si>
  <si>
    <t>25</t>
  </si>
  <si>
    <t>26</t>
  </si>
  <si>
    <t>27</t>
  </si>
  <si>
    <t>28</t>
  </si>
  <si>
    <t>29</t>
  </si>
  <si>
    <t xml:space="preserve">Konteynır No: FCIU8303019         </t>
  </si>
  <si>
    <t>40HQ konteynır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</si>
</sst>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_ "/>
    <numFmt numFmtId="165" formatCode="0.00_ "/>
    <numFmt numFmtId="166" formatCode="0.0000_);[Red]\(0.0000\)"/>
    <numFmt numFmtId="167" formatCode="0.00_);[Red]\(0.00\)"/>
  </numFmts>
  <fonts count="25">
    <font>
      <sz val="11"/>
      <color theme="1"/>
      <name val="Calibri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2"/>
      <name val="宋体"/>
      <charset val="134"/>
    </font>
    <font>
      <b/>
      <sz val="16"/>
      <name val="Arial"/>
      <family val="2"/>
    </font>
    <font>
      <sz val="9"/>
      <name val="宋体"/>
      <charset val="134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20"/>
      <name val="Arial"/>
      <family val="2"/>
    </font>
    <font>
      <sz val="16"/>
      <color indexed="8"/>
      <name val="Arial"/>
      <family val="2"/>
    </font>
    <font>
      <sz val="16"/>
      <name val="Arial"/>
      <family val="2"/>
    </font>
    <font>
      <sz val="11"/>
      <color theme="1"/>
      <name val="Calibri"/>
      <family val="2"/>
      <charset val="162"/>
      <scheme val="minor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4"/>
      <name val="宋体"/>
      <family val="3"/>
      <charset val="134"/>
    </font>
    <font>
      <b/>
      <sz val="18"/>
      <color indexed="12"/>
      <name val="宋体"/>
      <family val="3"/>
      <charset val="134"/>
    </font>
    <font>
      <b/>
      <sz val="18"/>
      <name val="宋体"/>
      <family val="3"/>
      <charset val="134"/>
    </font>
    <font>
      <sz val="18"/>
      <color indexed="8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8" fillId="0" borderId="0">
      <alignment vertical="center"/>
    </xf>
    <xf numFmtId="0" fontId="19" fillId="0" borderId="0"/>
  </cellStyleXfs>
  <cellXfs count="74">
    <xf numFmtId="0" fontId="0" fillId="0" borderId="0" xfId="0" applyAlignment="1">
      <alignment vertical="center"/>
    </xf>
    <xf numFmtId="0" fontId="3" fillId="0" borderId="0" xfId="0" applyFont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11" fillId="0" borderId="0" xfId="0" applyFont="1" applyAlignment="1"/>
    <xf numFmtId="0" fontId="11" fillId="0" borderId="2" xfId="0" applyFont="1" applyBorder="1" applyAlignment="1">
      <alignment horizont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1" xfId="0" applyFont="1" applyBorder="1" applyAlignment="1"/>
    <xf numFmtId="0" fontId="8" fillId="0" borderId="1" xfId="0" applyFont="1" applyFill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/>
    <xf numFmtId="0" fontId="8" fillId="0" borderId="1" xfId="0" applyFont="1" applyBorder="1" applyAlignment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0" fontId="9" fillId="0" borderId="1" xfId="0" applyFont="1" applyFill="1" applyBorder="1" applyAlignment="1">
      <alignment horizontal="center" vertical="center"/>
    </xf>
    <xf numFmtId="0" fontId="13" fillId="2" borderId="0" xfId="0" applyFont="1" applyFill="1" applyAlignment="1"/>
    <xf numFmtId="0" fontId="13" fillId="0" borderId="0" xfId="0" applyFont="1" applyFill="1" applyAlignment="1"/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/>
    <xf numFmtId="167" fontId="14" fillId="2" borderId="1" xfId="0" applyNumberFormat="1" applyFont="1" applyFill="1" applyBorder="1" applyAlignment="1">
      <alignment vertical="center"/>
    </xf>
    <xf numFmtId="165" fontId="13" fillId="0" borderId="1" xfId="0" applyNumberFormat="1" applyFont="1" applyBorder="1" applyAlignment="1"/>
    <xf numFmtId="166" fontId="13" fillId="0" borderId="1" xfId="0" applyNumberFormat="1" applyFont="1" applyBorder="1" applyAlignment="1"/>
    <xf numFmtId="0" fontId="13" fillId="0" borderId="1" xfId="0" applyFont="1" applyBorder="1" applyAlignment="1"/>
    <xf numFmtId="0" fontId="13" fillId="2" borderId="1" xfId="0" applyFont="1" applyFill="1" applyBorder="1" applyAlignment="1"/>
    <xf numFmtId="164" fontId="7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16" fillId="0" borderId="0" xfId="0" applyFont="1" applyAlignment="1"/>
    <xf numFmtId="0" fontId="16" fillId="2" borderId="0" xfId="0" applyFont="1" applyFill="1" applyAlignment="1"/>
    <xf numFmtId="0" fontId="17" fillId="2" borderId="0" xfId="0" applyFont="1" applyFill="1" applyAlignment="1"/>
    <xf numFmtId="0" fontId="7" fillId="2" borderId="0" xfId="0" applyFont="1" applyFill="1" applyAlignment="1"/>
    <xf numFmtId="0" fontId="13" fillId="0" borderId="0" xfId="0" applyFont="1" applyBorder="1" applyAlignment="1"/>
    <xf numFmtId="0" fontId="13" fillId="0" borderId="1" xfId="0" applyFont="1" applyBorder="1" applyAlignment="1"/>
    <xf numFmtId="0" fontId="20" fillId="0" borderId="2" xfId="3" applyFont="1" applyBorder="1" applyAlignment="1">
      <alignment vertical="center" wrapText="1"/>
    </xf>
    <xf numFmtId="0" fontId="20" fillId="0" borderId="1" xfId="3" applyFont="1" applyBorder="1" applyAlignment="1">
      <alignment vertical="center"/>
    </xf>
    <xf numFmtId="0" fontId="20" fillId="0" borderId="2" xfId="3" applyFont="1" applyBorder="1" applyAlignment="1">
      <alignment vertical="center"/>
    </xf>
    <xf numFmtId="0" fontId="21" fillId="0" borderId="5" xfId="3" applyFont="1" applyBorder="1" applyAlignment="1">
      <alignment vertical="center"/>
    </xf>
    <xf numFmtId="0" fontId="20" fillId="0" borderId="5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0" fontId="20" fillId="0" borderId="1" xfId="3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0" fontId="22" fillId="0" borderId="5" xfId="3" applyFont="1" applyBorder="1" applyAlignment="1">
      <alignment horizontal="center" vertical="center"/>
    </xf>
    <xf numFmtId="0" fontId="23" fillId="0" borderId="1" xfId="3" applyNumberFormat="1" applyFont="1" applyBorder="1" applyAlignment="1">
      <alignment horizontal="center" vertical="center" shrinkToFit="1"/>
    </xf>
    <xf numFmtId="0" fontId="23" fillId="0" borderId="5" xfId="3" applyNumberFormat="1" applyFont="1" applyBorder="1" applyAlignment="1">
      <alignment vertical="center" shrinkToFit="1"/>
    </xf>
    <xf numFmtId="0" fontId="20" fillId="0" borderId="2" xfId="3" applyFont="1" applyBorder="1" applyAlignment="1">
      <alignment horizontal="center" vertical="center" wrapText="1"/>
    </xf>
    <xf numFmtId="0" fontId="20" fillId="0" borderId="5" xfId="3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 vertical="center"/>
    </xf>
    <xf numFmtId="0" fontId="20" fillId="0" borderId="5" xfId="3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/>
    </xf>
    <xf numFmtId="0" fontId="24" fillId="0" borderId="0" xfId="0" applyFont="1" applyAlignment="1"/>
  </cellXfs>
  <cellStyles count="4">
    <cellStyle name="Normal" xfId="0" builtinId="0"/>
    <cellStyle name="Normal 2" xfId="1"/>
    <cellStyle name="常规 3" xfId="2"/>
    <cellStyle name="常规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1038225</xdr:colOff>
      <xdr:row>34</xdr:row>
      <xdr:rowOff>0</xdr:rowOff>
    </xdr:from>
    <xdr:to>
      <xdr:col>5</xdr:col>
      <xdr:colOff>0</xdr:colOff>
      <xdr:row>34</xdr:row>
      <xdr:rowOff>171450</xdr:rowOff>
    </xdr:to>
    <xdr:pic>
      <xdr:nvPicPr>
        <xdr:cNvPr id="2049" name="Picture 11" descr="IMG_01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62425" y="122682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1038225</xdr:colOff>
      <xdr:row>34</xdr:row>
      <xdr:rowOff>0</xdr:rowOff>
    </xdr:from>
    <xdr:to>
      <xdr:col>5</xdr:col>
      <xdr:colOff>0</xdr:colOff>
      <xdr:row>34</xdr:row>
      <xdr:rowOff>171450</xdr:rowOff>
    </xdr:to>
    <xdr:pic>
      <xdr:nvPicPr>
        <xdr:cNvPr id="2050" name="Picture 11" descr="IMG_01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62425" y="122682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1038225</xdr:colOff>
      <xdr:row>34</xdr:row>
      <xdr:rowOff>0</xdr:rowOff>
    </xdr:from>
    <xdr:to>
      <xdr:col>5</xdr:col>
      <xdr:colOff>0</xdr:colOff>
      <xdr:row>34</xdr:row>
      <xdr:rowOff>171450</xdr:rowOff>
    </xdr:to>
    <xdr:pic>
      <xdr:nvPicPr>
        <xdr:cNvPr id="2051" name="Picture 11" descr="IMG_01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62425" y="122682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1038225</xdr:colOff>
      <xdr:row>34</xdr:row>
      <xdr:rowOff>0</xdr:rowOff>
    </xdr:from>
    <xdr:to>
      <xdr:col>5</xdr:col>
      <xdr:colOff>0</xdr:colOff>
      <xdr:row>34</xdr:row>
      <xdr:rowOff>171450</xdr:rowOff>
    </xdr:to>
    <xdr:pic>
      <xdr:nvPicPr>
        <xdr:cNvPr id="2052" name="Picture 11" descr="IMG_01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62425" y="122682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1038225</xdr:colOff>
      <xdr:row>34</xdr:row>
      <xdr:rowOff>0</xdr:rowOff>
    </xdr:from>
    <xdr:to>
      <xdr:col>5</xdr:col>
      <xdr:colOff>0</xdr:colOff>
      <xdr:row>34</xdr:row>
      <xdr:rowOff>171450</xdr:rowOff>
    </xdr:to>
    <xdr:pic>
      <xdr:nvPicPr>
        <xdr:cNvPr id="2053" name="Picture 11" descr="IMG_01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62425" y="122682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1038225</xdr:colOff>
      <xdr:row>34</xdr:row>
      <xdr:rowOff>0</xdr:rowOff>
    </xdr:from>
    <xdr:to>
      <xdr:col>5</xdr:col>
      <xdr:colOff>0</xdr:colOff>
      <xdr:row>34</xdr:row>
      <xdr:rowOff>171450</xdr:rowOff>
    </xdr:to>
    <xdr:pic>
      <xdr:nvPicPr>
        <xdr:cNvPr id="2054" name="Picture 11" descr="IMG_014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62425" y="122682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5</xdr:col>
      <xdr:colOff>0</xdr:colOff>
      <xdr:row>8</xdr:row>
      <xdr:rowOff>0</xdr:rowOff>
    </xdr:to>
    <xdr:pic>
      <xdr:nvPicPr>
        <xdr:cNvPr id="20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533775" y="3190875"/>
          <a:ext cx="5619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5</xdr:col>
      <xdr:colOff>0</xdr:colOff>
      <xdr:row>8</xdr:row>
      <xdr:rowOff>0</xdr:rowOff>
    </xdr:to>
    <xdr:pic>
      <xdr:nvPicPr>
        <xdr:cNvPr id="20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533775" y="3190875"/>
          <a:ext cx="5619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5</xdr:col>
      <xdr:colOff>0</xdr:colOff>
      <xdr:row>8</xdr:row>
      <xdr:rowOff>0</xdr:rowOff>
    </xdr:to>
    <xdr:pic>
      <xdr:nvPicPr>
        <xdr:cNvPr id="20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533775" y="3190875"/>
          <a:ext cx="5619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workbookViewId="0">
      <selection activeCell="C3" sqref="C3"/>
    </sheetView>
  </sheetViews>
  <sheetFormatPr defaultColWidth="9" defaultRowHeight="14.25"/>
  <cols>
    <col min="1" max="1" width="4.42578125" style="33" customWidth="1"/>
    <col min="2" max="2" width="17.28515625" style="33" customWidth="1"/>
    <col min="3" max="3" width="31.28515625" style="33" customWidth="1"/>
    <col min="4" max="4" width="6.85546875" style="33" customWidth="1"/>
    <col min="5" max="5" width="8.28515625" style="33" customWidth="1"/>
    <col min="6" max="6" width="10" style="33" customWidth="1"/>
    <col min="7" max="7" width="6.7109375" style="35" hidden="1" customWidth="1"/>
    <col min="8" max="8" width="10.85546875" style="33" hidden="1" customWidth="1"/>
    <col min="9" max="9" width="10.7109375" style="52" customWidth="1"/>
    <col min="10" max="10" width="8.7109375" style="33" customWidth="1"/>
    <col min="11" max="11" width="7.85546875" style="33" hidden="1" customWidth="1"/>
    <col min="12" max="12" width="10.28515625" style="33" hidden="1" customWidth="1"/>
    <col min="13" max="16384" width="9" style="33"/>
  </cols>
  <sheetData>
    <row r="1" spans="1:12" ht="28.5" customHeight="1"/>
    <row r="2" spans="1:12" ht="41.25" customHeight="1">
      <c r="C2" s="73" t="s">
        <v>99</v>
      </c>
    </row>
    <row r="3" spans="1:12" ht="37.5" customHeight="1">
      <c r="C3" s="49" t="s">
        <v>100</v>
      </c>
    </row>
    <row r="4" spans="1:12" ht="26.25">
      <c r="A4" s="72" t="s">
        <v>75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39.75" customHeight="1">
      <c r="A5" s="29" t="s">
        <v>67</v>
      </c>
      <c r="B5" s="29" t="s">
        <v>73</v>
      </c>
      <c r="C5" s="29" t="s">
        <v>68</v>
      </c>
      <c r="D5" s="30" t="s">
        <v>74</v>
      </c>
      <c r="E5" s="29" t="s">
        <v>69</v>
      </c>
      <c r="F5" s="30" t="s">
        <v>70</v>
      </c>
      <c r="G5" s="16" t="s">
        <v>71</v>
      </c>
      <c r="H5" s="16" t="s">
        <v>76</v>
      </c>
      <c r="I5" s="29" t="s">
        <v>77</v>
      </c>
      <c r="J5" s="29" t="s">
        <v>72</v>
      </c>
      <c r="K5" s="29" t="s">
        <v>78</v>
      </c>
      <c r="L5" s="29" t="s">
        <v>79</v>
      </c>
    </row>
    <row r="6" spans="1:12" s="35" customFormat="1" ht="20.25" customHeight="1">
      <c r="A6" s="31" t="s">
        <v>52</v>
      </c>
      <c r="B6" s="23" t="s">
        <v>53</v>
      </c>
      <c r="C6" s="71" t="s">
        <v>31</v>
      </c>
      <c r="D6" s="13" t="s">
        <v>47</v>
      </c>
      <c r="E6" s="13">
        <v>4950</v>
      </c>
      <c r="F6" s="13">
        <v>75</v>
      </c>
      <c r="G6" s="34">
        <v>17</v>
      </c>
      <c r="H6" s="14">
        <f t="shared" ref="H6:H28" si="0">G6*J6</f>
        <v>1122</v>
      </c>
      <c r="I6" s="13" t="s">
        <v>62</v>
      </c>
      <c r="J6" s="19">
        <f>E6/F6</f>
        <v>66</v>
      </c>
      <c r="K6" s="34">
        <f>46*30*25/1000000</f>
        <v>3.4500000000000003E-2</v>
      </c>
      <c r="L6" s="32">
        <f>J6*K6</f>
        <v>2.2770000000000001</v>
      </c>
    </row>
    <row r="7" spans="1:12" s="35" customFormat="1" ht="20.25" customHeight="1">
      <c r="A7" s="31" t="s">
        <v>41</v>
      </c>
      <c r="B7" s="23" t="s">
        <v>53</v>
      </c>
      <c r="C7" s="71"/>
      <c r="D7" s="13" t="s">
        <v>47</v>
      </c>
      <c r="E7" s="13">
        <v>30</v>
      </c>
      <c r="F7" s="13">
        <v>30</v>
      </c>
      <c r="G7" s="34">
        <v>7.8</v>
      </c>
      <c r="H7" s="14">
        <f t="shared" si="0"/>
        <v>7.8</v>
      </c>
      <c r="I7" s="13" t="s">
        <v>62</v>
      </c>
      <c r="J7" s="19">
        <f>E7/F7</f>
        <v>1</v>
      </c>
      <c r="K7" s="34">
        <f>46*30*25/1000000</f>
        <v>3.4500000000000003E-2</v>
      </c>
      <c r="L7" s="32">
        <f t="shared" ref="L7:L28" si="1">J7*K7</f>
        <v>3.4500000000000003E-2</v>
      </c>
    </row>
    <row r="8" spans="1:12" s="36" customFormat="1" ht="20.25" customHeight="1">
      <c r="A8" s="31" t="s">
        <v>54</v>
      </c>
      <c r="B8" s="23" t="s">
        <v>19</v>
      </c>
      <c r="C8" s="71"/>
      <c r="D8" s="13" t="s">
        <v>48</v>
      </c>
      <c r="E8" s="13">
        <v>3000</v>
      </c>
      <c r="F8" s="15">
        <v>50</v>
      </c>
      <c r="G8" s="34">
        <v>15.7</v>
      </c>
      <c r="H8" s="14">
        <f t="shared" si="0"/>
        <v>942</v>
      </c>
      <c r="I8" s="13" t="s">
        <v>62</v>
      </c>
      <c r="J8" s="19">
        <f t="shared" ref="J8:J28" si="2">E8/F8</f>
        <v>60</v>
      </c>
      <c r="K8" s="34">
        <f t="shared" ref="K8:K21" si="3">46*30*25/1000000</f>
        <v>3.4500000000000003E-2</v>
      </c>
      <c r="L8" s="32">
        <f t="shared" si="1"/>
        <v>2.0700000000000003</v>
      </c>
    </row>
    <row r="9" spans="1:12" s="36" customFormat="1" ht="20.25" customHeight="1">
      <c r="A9" s="31" t="s">
        <v>0</v>
      </c>
      <c r="B9" s="23" t="s">
        <v>20</v>
      </c>
      <c r="C9" s="71"/>
      <c r="D9" s="13" t="s">
        <v>55</v>
      </c>
      <c r="E9" s="13">
        <v>2000</v>
      </c>
      <c r="F9" s="15">
        <v>40</v>
      </c>
      <c r="G9" s="34">
        <v>19.7</v>
      </c>
      <c r="H9" s="14">
        <f t="shared" si="0"/>
        <v>985</v>
      </c>
      <c r="I9" s="13" t="s">
        <v>62</v>
      </c>
      <c r="J9" s="19">
        <f t="shared" si="2"/>
        <v>50</v>
      </c>
      <c r="K9" s="34">
        <f t="shared" si="3"/>
        <v>3.4500000000000003E-2</v>
      </c>
      <c r="L9" s="32">
        <f t="shared" si="1"/>
        <v>1.7250000000000001</v>
      </c>
    </row>
    <row r="10" spans="1:12" s="36" customFormat="1" ht="22.5" customHeight="1">
      <c r="A10" s="31" t="s">
        <v>1</v>
      </c>
      <c r="B10" s="23" t="s">
        <v>21</v>
      </c>
      <c r="C10" s="71" t="s">
        <v>42</v>
      </c>
      <c r="D10" s="13" t="s">
        <v>47</v>
      </c>
      <c r="E10" s="13">
        <v>3960</v>
      </c>
      <c r="F10" s="15">
        <v>60</v>
      </c>
      <c r="G10" s="34">
        <v>16.8</v>
      </c>
      <c r="H10" s="14">
        <f t="shared" si="0"/>
        <v>1108.8</v>
      </c>
      <c r="I10" s="13" t="s">
        <v>62</v>
      </c>
      <c r="J10" s="19">
        <f t="shared" si="2"/>
        <v>66</v>
      </c>
      <c r="K10" s="34">
        <f t="shared" si="3"/>
        <v>3.4500000000000003E-2</v>
      </c>
      <c r="L10" s="32">
        <f t="shared" si="1"/>
        <v>2.2770000000000001</v>
      </c>
    </row>
    <row r="11" spans="1:12" s="36" customFormat="1" ht="22.5" customHeight="1">
      <c r="A11" s="31" t="s">
        <v>2</v>
      </c>
      <c r="B11" s="23" t="s">
        <v>21</v>
      </c>
      <c r="C11" s="71"/>
      <c r="D11" s="13" t="s">
        <v>47</v>
      </c>
      <c r="E11" s="13">
        <v>40</v>
      </c>
      <c r="F11" s="15">
        <v>40</v>
      </c>
      <c r="G11" s="34">
        <v>12.2</v>
      </c>
      <c r="H11" s="14">
        <f t="shared" si="0"/>
        <v>12.2</v>
      </c>
      <c r="I11" s="13" t="s">
        <v>62</v>
      </c>
      <c r="J11" s="19">
        <f>E11/F11</f>
        <v>1</v>
      </c>
      <c r="K11" s="34">
        <f t="shared" si="3"/>
        <v>3.4500000000000003E-2</v>
      </c>
      <c r="L11" s="32">
        <f t="shared" si="1"/>
        <v>3.4500000000000003E-2</v>
      </c>
    </row>
    <row r="12" spans="1:12" s="36" customFormat="1" ht="22.5" customHeight="1">
      <c r="A12" s="31" t="s">
        <v>3</v>
      </c>
      <c r="B12" s="23" t="s">
        <v>22</v>
      </c>
      <c r="C12" s="71"/>
      <c r="D12" s="13" t="s">
        <v>48</v>
      </c>
      <c r="E12" s="13">
        <v>1960</v>
      </c>
      <c r="F12" s="15">
        <v>40</v>
      </c>
      <c r="G12" s="34">
        <v>17</v>
      </c>
      <c r="H12" s="14">
        <f t="shared" si="0"/>
        <v>833</v>
      </c>
      <c r="I12" s="13" t="s">
        <v>62</v>
      </c>
      <c r="J12" s="19">
        <f t="shared" si="2"/>
        <v>49</v>
      </c>
      <c r="K12" s="34">
        <f t="shared" si="3"/>
        <v>3.4500000000000003E-2</v>
      </c>
      <c r="L12" s="32">
        <f t="shared" si="1"/>
        <v>1.6905000000000001</v>
      </c>
    </row>
    <row r="13" spans="1:12" s="36" customFormat="1" ht="22.5" customHeight="1">
      <c r="A13" s="31" t="s">
        <v>4</v>
      </c>
      <c r="B13" s="23" t="s">
        <v>22</v>
      </c>
      <c r="C13" s="71"/>
      <c r="D13" s="13" t="s">
        <v>48</v>
      </c>
      <c r="E13" s="13">
        <v>25</v>
      </c>
      <c r="F13" s="15">
        <v>25</v>
      </c>
      <c r="G13" s="34">
        <v>10.7</v>
      </c>
      <c r="H13" s="14">
        <f t="shared" si="0"/>
        <v>10.7</v>
      </c>
      <c r="I13" s="13" t="s">
        <v>62</v>
      </c>
      <c r="J13" s="19">
        <f>E13/F13</f>
        <v>1</v>
      </c>
      <c r="K13" s="34">
        <f t="shared" si="3"/>
        <v>3.4500000000000003E-2</v>
      </c>
      <c r="L13" s="32">
        <f t="shared" si="1"/>
        <v>3.4500000000000003E-2</v>
      </c>
    </row>
    <row r="14" spans="1:12" s="36" customFormat="1" ht="35.25" customHeight="1">
      <c r="A14" s="31" t="s">
        <v>5</v>
      </c>
      <c r="B14" s="23" t="s">
        <v>16</v>
      </c>
      <c r="C14" s="24" t="s">
        <v>43</v>
      </c>
      <c r="D14" s="13" t="s">
        <v>56</v>
      </c>
      <c r="E14" s="13">
        <v>2992</v>
      </c>
      <c r="F14" s="15">
        <v>16</v>
      </c>
      <c r="G14" s="37">
        <v>14.4</v>
      </c>
      <c r="H14" s="14">
        <f t="shared" si="0"/>
        <v>2692.8</v>
      </c>
      <c r="I14" s="13" t="s">
        <v>59</v>
      </c>
      <c r="J14" s="19">
        <f t="shared" si="2"/>
        <v>187</v>
      </c>
      <c r="K14" s="37">
        <f t="shared" si="3"/>
        <v>3.4500000000000003E-2</v>
      </c>
      <c r="L14" s="32">
        <f t="shared" si="1"/>
        <v>6.4515000000000002</v>
      </c>
    </row>
    <row r="15" spans="1:12" s="36" customFormat="1" ht="39.75" customHeight="1">
      <c r="A15" s="31" t="s">
        <v>6</v>
      </c>
      <c r="B15" s="23" t="s">
        <v>16</v>
      </c>
      <c r="C15" s="24" t="s">
        <v>43</v>
      </c>
      <c r="D15" s="13" t="s">
        <v>56</v>
      </c>
      <c r="E15" s="13">
        <v>8</v>
      </c>
      <c r="F15" s="15">
        <v>8</v>
      </c>
      <c r="G15" s="37">
        <v>7.2</v>
      </c>
      <c r="H15" s="14">
        <f t="shared" si="0"/>
        <v>7.2</v>
      </c>
      <c r="I15" s="13" t="s">
        <v>59</v>
      </c>
      <c r="J15" s="19">
        <f>E15/F15</f>
        <v>1</v>
      </c>
      <c r="K15" s="37">
        <f t="shared" si="3"/>
        <v>3.4500000000000003E-2</v>
      </c>
      <c r="L15" s="32">
        <f t="shared" si="1"/>
        <v>3.4500000000000003E-2</v>
      </c>
    </row>
    <row r="16" spans="1:12" s="36" customFormat="1" ht="39.75" customHeight="1">
      <c r="A16" s="31" t="s">
        <v>7</v>
      </c>
      <c r="B16" s="23" t="s">
        <v>17</v>
      </c>
      <c r="C16" s="24" t="s">
        <v>32</v>
      </c>
      <c r="D16" s="13" t="s">
        <v>57</v>
      </c>
      <c r="E16" s="13">
        <v>1992</v>
      </c>
      <c r="F16" s="15">
        <v>12</v>
      </c>
      <c r="G16" s="37">
        <v>15.6</v>
      </c>
      <c r="H16" s="14">
        <f t="shared" si="0"/>
        <v>2589.6</v>
      </c>
      <c r="I16" s="13" t="s">
        <v>59</v>
      </c>
      <c r="J16" s="19">
        <f t="shared" si="2"/>
        <v>166</v>
      </c>
      <c r="K16" s="37">
        <f t="shared" si="3"/>
        <v>3.4500000000000003E-2</v>
      </c>
      <c r="L16" s="32">
        <f t="shared" si="1"/>
        <v>5.7270000000000003</v>
      </c>
    </row>
    <row r="17" spans="1:12" s="36" customFormat="1" ht="39.75" customHeight="1">
      <c r="A17" s="31" t="s">
        <v>8</v>
      </c>
      <c r="B17" s="23" t="s">
        <v>17</v>
      </c>
      <c r="C17" s="24" t="s">
        <v>32</v>
      </c>
      <c r="D17" s="13" t="s">
        <v>57</v>
      </c>
      <c r="E17" s="13">
        <v>8</v>
      </c>
      <c r="F17" s="15">
        <v>8</v>
      </c>
      <c r="G17" s="37">
        <v>7.8</v>
      </c>
      <c r="H17" s="14">
        <f t="shared" si="0"/>
        <v>7.8</v>
      </c>
      <c r="I17" s="13" t="s">
        <v>59</v>
      </c>
      <c r="J17" s="19">
        <f>E17/F17</f>
        <v>1</v>
      </c>
      <c r="K17" s="37">
        <f t="shared" si="3"/>
        <v>3.4500000000000003E-2</v>
      </c>
      <c r="L17" s="32">
        <f t="shared" si="1"/>
        <v>3.4500000000000003E-2</v>
      </c>
    </row>
    <row r="18" spans="1:12" s="36" customFormat="1" ht="46.5" customHeight="1">
      <c r="A18" s="31" t="s">
        <v>9</v>
      </c>
      <c r="B18" s="23" t="s">
        <v>18</v>
      </c>
      <c r="C18" s="24" t="s">
        <v>33</v>
      </c>
      <c r="D18" s="13" t="s">
        <v>58</v>
      </c>
      <c r="E18" s="13">
        <v>1000</v>
      </c>
      <c r="F18" s="15">
        <v>10</v>
      </c>
      <c r="G18" s="37">
        <v>16.399999999999999</v>
      </c>
      <c r="H18" s="14">
        <f t="shared" si="0"/>
        <v>1639.9999999999998</v>
      </c>
      <c r="I18" s="13" t="s">
        <v>59</v>
      </c>
      <c r="J18" s="19">
        <f t="shared" si="2"/>
        <v>100</v>
      </c>
      <c r="K18" s="37">
        <f t="shared" si="3"/>
        <v>3.4500000000000003E-2</v>
      </c>
      <c r="L18" s="32">
        <f t="shared" si="1"/>
        <v>3.45</v>
      </c>
    </row>
    <row r="19" spans="1:12" s="36" customFormat="1" ht="46.5" customHeight="1">
      <c r="A19" s="31" t="s">
        <v>10</v>
      </c>
      <c r="B19" s="23" t="s">
        <v>23</v>
      </c>
      <c r="C19" s="24" t="s">
        <v>34</v>
      </c>
      <c r="D19" s="13" t="s">
        <v>51</v>
      </c>
      <c r="E19" s="16">
        <v>500</v>
      </c>
      <c r="F19" s="17">
        <v>50</v>
      </c>
      <c r="G19" s="17">
        <v>17.7</v>
      </c>
      <c r="H19" s="14">
        <f t="shared" si="0"/>
        <v>177</v>
      </c>
      <c r="I19" s="16" t="s">
        <v>62</v>
      </c>
      <c r="J19" s="19">
        <f t="shared" si="2"/>
        <v>10</v>
      </c>
      <c r="K19" s="17">
        <f t="shared" si="3"/>
        <v>3.4500000000000003E-2</v>
      </c>
      <c r="L19" s="32">
        <f t="shared" si="1"/>
        <v>0.34500000000000003</v>
      </c>
    </row>
    <row r="20" spans="1:12" s="36" customFormat="1" ht="46.5" customHeight="1">
      <c r="A20" s="31" t="s">
        <v>11</v>
      </c>
      <c r="B20" s="23" t="s">
        <v>24</v>
      </c>
      <c r="C20" s="24" t="s">
        <v>34</v>
      </c>
      <c r="D20" s="13" t="s">
        <v>51</v>
      </c>
      <c r="E20" s="16">
        <v>480</v>
      </c>
      <c r="F20" s="17">
        <v>40</v>
      </c>
      <c r="G20" s="17">
        <v>18</v>
      </c>
      <c r="H20" s="14">
        <f t="shared" si="0"/>
        <v>216</v>
      </c>
      <c r="I20" s="16" t="s">
        <v>62</v>
      </c>
      <c r="J20" s="19">
        <f t="shared" si="2"/>
        <v>12</v>
      </c>
      <c r="K20" s="17">
        <f t="shared" si="3"/>
        <v>3.4500000000000003E-2</v>
      </c>
      <c r="L20" s="32">
        <f t="shared" si="1"/>
        <v>0.41400000000000003</v>
      </c>
    </row>
    <row r="21" spans="1:12" s="36" customFormat="1" ht="51.75" customHeight="1">
      <c r="A21" s="31" t="s">
        <v>12</v>
      </c>
      <c r="B21" s="23" t="s">
        <v>24</v>
      </c>
      <c r="C21" s="24" t="s">
        <v>34</v>
      </c>
      <c r="D21" s="13" t="s">
        <v>51</v>
      </c>
      <c r="E21" s="16">
        <v>20</v>
      </c>
      <c r="F21" s="17">
        <v>20</v>
      </c>
      <c r="G21" s="17">
        <v>18</v>
      </c>
      <c r="H21" s="14">
        <f t="shared" si="0"/>
        <v>18</v>
      </c>
      <c r="I21" s="16" t="s">
        <v>62</v>
      </c>
      <c r="J21" s="19">
        <f>E21/F21</f>
        <v>1</v>
      </c>
      <c r="K21" s="17">
        <f t="shared" si="3"/>
        <v>3.4500000000000003E-2</v>
      </c>
      <c r="L21" s="32">
        <f t="shared" si="1"/>
        <v>3.4500000000000003E-2</v>
      </c>
    </row>
    <row r="22" spans="1:12" s="36" customFormat="1" ht="36.75" customHeight="1">
      <c r="A22" s="31" t="s">
        <v>13</v>
      </c>
      <c r="B22" s="25" t="s">
        <v>29</v>
      </c>
      <c r="C22" s="26" t="s">
        <v>44</v>
      </c>
      <c r="D22" s="18" t="s">
        <v>49</v>
      </c>
      <c r="E22" s="17">
        <v>2000</v>
      </c>
      <c r="F22" s="19">
        <v>20</v>
      </c>
      <c r="G22" s="17">
        <v>3.2</v>
      </c>
      <c r="H22" s="14">
        <f t="shared" si="0"/>
        <v>320</v>
      </c>
      <c r="I22" s="16" t="s">
        <v>80</v>
      </c>
      <c r="J22" s="19">
        <f t="shared" si="2"/>
        <v>100</v>
      </c>
      <c r="K22" s="17">
        <f>47*32*30/1000000</f>
        <v>4.512E-2</v>
      </c>
      <c r="L22" s="32">
        <f t="shared" si="1"/>
        <v>4.5120000000000005</v>
      </c>
    </row>
    <row r="23" spans="1:12" s="36" customFormat="1" ht="36.75" customHeight="1">
      <c r="A23" s="31" t="s">
        <v>14</v>
      </c>
      <c r="B23" s="25" t="s">
        <v>30</v>
      </c>
      <c r="C23" s="26" t="s">
        <v>35</v>
      </c>
      <c r="D23" s="18" t="s">
        <v>49</v>
      </c>
      <c r="E23" s="17">
        <v>3000</v>
      </c>
      <c r="F23" s="19">
        <v>20</v>
      </c>
      <c r="G23" s="17">
        <v>3.4</v>
      </c>
      <c r="H23" s="14">
        <f t="shared" si="0"/>
        <v>510</v>
      </c>
      <c r="I23" s="16" t="s">
        <v>80</v>
      </c>
      <c r="J23" s="19">
        <f t="shared" si="2"/>
        <v>150</v>
      </c>
      <c r="K23" s="17">
        <f>47*32*30/1000000</f>
        <v>4.512E-2</v>
      </c>
      <c r="L23" s="32">
        <f t="shared" si="1"/>
        <v>6.7679999999999998</v>
      </c>
    </row>
    <row r="24" spans="1:12" s="36" customFormat="1" ht="36.75" customHeight="1">
      <c r="A24" s="31" t="s">
        <v>15</v>
      </c>
      <c r="B24" s="25" t="s">
        <v>45</v>
      </c>
      <c r="C24" s="26" t="s">
        <v>38</v>
      </c>
      <c r="D24" s="16"/>
      <c r="E24" s="20">
        <v>2000</v>
      </c>
      <c r="F24" s="17">
        <v>100</v>
      </c>
      <c r="G24" s="17">
        <v>7</v>
      </c>
      <c r="H24" s="14">
        <f t="shared" si="0"/>
        <v>140</v>
      </c>
      <c r="I24" s="38" t="s">
        <v>81</v>
      </c>
      <c r="J24" s="19">
        <f t="shared" si="2"/>
        <v>20</v>
      </c>
      <c r="K24" s="17">
        <f>44*26*38/1000000</f>
        <v>4.3471999999999997E-2</v>
      </c>
      <c r="L24" s="32">
        <f t="shared" si="1"/>
        <v>0.86943999999999999</v>
      </c>
    </row>
    <row r="25" spans="1:12" s="35" customFormat="1" ht="36.75" customHeight="1">
      <c r="A25" s="31" t="s">
        <v>25</v>
      </c>
      <c r="B25" s="27" t="s">
        <v>36</v>
      </c>
      <c r="C25" s="28" t="s">
        <v>39</v>
      </c>
      <c r="D25" s="16" t="s">
        <v>49</v>
      </c>
      <c r="E25" s="20">
        <v>1000</v>
      </c>
      <c r="F25" s="17">
        <v>20</v>
      </c>
      <c r="G25" s="39">
        <v>11.4</v>
      </c>
      <c r="H25" s="14">
        <f t="shared" si="0"/>
        <v>570</v>
      </c>
      <c r="I25" s="16" t="s">
        <v>80</v>
      </c>
      <c r="J25" s="19">
        <f t="shared" si="2"/>
        <v>50</v>
      </c>
      <c r="K25" s="17">
        <f>47*32*30/1000000</f>
        <v>4.512E-2</v>
      </c>
      <c r="L25" s="32">
        <f t="shared" si="1"/>
        <v>2.2560000000000002</v>
      </c>
    </row>
    <row r="26" spans="1:12" s="35" customFormat="1" ht="36.75" customHeight="1">
      <c r="A26" s="31" t="s">
        <v>26</v>
      </c>
      <c r="B26" s="27" t="s">
        <v>46</v>
      </c>
      <c r="C26" s="28" t="s">
        <v>35</v>
      </c>
      <c r="D26" s="16" t="s">
        <v>49</v>
      </c>
      <c r="E26" s="17">
        <f>2000-1720</f>
        <v>280</v>
      </c>
      <c r="F26" s="19">
        <v>20</v>
      </c>
      <c r="G26" s="17">
        <v>3.5</v>
      </c>
      <c r="H26" s="14">
        <f t="shared" si="0"/>
        <v>49</v>
      </c>
      <c r="I26" s="16" t="s">
        <v>60</v>
      </c>
      <c r="J26" s="19">
        <f t="shared" si="2"/>
        <v>14</v>
      </c>
      <c r="K26" s="17">
        <f>47*32*30/1000000</f>
        <v>4.512E-2</v>
      </c>
      <c r="L26" s="32">
        <f t="shared" si="1"/>
        <v>0.63168000000000002</v>
      </c>
    </row>
    <row r="27" spans="1:12" s="35" customFormat="1" ht="36.75" customHeight="1">
      <c r="A27" s="31" t="s">
        <v>27</v>
      </c>
      <c r="B27" s="27" t="s">
        <v>36</v>
      </c>
      <c r="C27" s="28" t="s">
        <v>39</v>
      </c>
      <c r="D27" s="16" t="s">
        <v>49</v>
      </c>
      <c r="E27" s="20">
        <v>1500</v>
      </c>
      <c r="F27" s="17">
        <v>20</v>
      </c>
      <c r="G27" s="17">
        <v>5.6</v>
      </c>
      <c r="H27" s="14">
        <f t="shared" si="0"/>
        <v>420</v>
      </c>
      <c r="I27" s="16" t="s">
        <v>60</v>
      </c>
      <c r="J27" s="19">
        <f t="shared" si="2"/>
        <v>75</v>
      </c>
      <c r="K27" s="17">
        <f>47*32*30/1000000</f>
        <v>4.512E-2</v>
      </c>
      <c r="L27" s="32">
        <f t="shared" si="1"/>
        <v>3.3839999999999999</v>
      </c>
    </row>
    <row r="28" spans="1:12" s="36" customFormat="1" ht="38.25" customHeight="1">
      <c r="A28" s="31" t="s">
        <v>28</v>
      </c>
      <c r="B28" s="25" t="s">
        <v>37</v>
      </c>
      <c r="C28" s="26" t="s">
        <v>40</v>
      </c>
      <c r="D28" s="16" t="s">
        <v>50</v>
      </c>
      <c r="E28" s="20">
        <v>800</v>
      </c>
      <c r="F28" s="17">
        <v>40</v>
      </c>
      <c r="G28" s="17">
        <v>4.8</v>
      </c>
      <c r="H28" s="14">
        <f t="shared" si="0"/>
        <v>96</v>
      </c>
      <c r="I28" s="16" t="s">
        <v>61</v>
      </c>
      <c r="J28" s="19">
        <f t="shared" si="2"/>
        <v>20</v>
      </c>
      <c r="K28" s="17">
        <f>47*40*28/1000000</f>
        <v>5.2639999999999999E-2</v>
      </c>
      <c r="L28" s="32">
        <f t="shared" si="1"/>
        <v>1.0528</v>
      </c>
    </row>
    <row r="29" spans="1:12" s="36" customFormat="1" ht="45" customHeight="1">
      <c r="A29" s="31" t="s">
        <v>93</v>
      </c>
      <c r="B29" s="57" t="s">
        <v>88</v>
      </c>
      <c r="C29" s="55" t="s">
        <v>84</v>
      </c>
      <c r="D29" s="16"/>
      <c r="E29" s="57">
        <v>5000</v>
      </c>
      <c r="F29" s="61">
        <v>50</v>
      </c>
      <c r="G29" s="64">
        <v>11</v>
      </c>
      <c r="H29" s="64">
        <v>1100</v>
      </c>
      <c r="I29" s="16"/>
      <c r="J29" s="62">
        <v>100</v>
      </c>
      <c r="K29" s="17"/>
      <c r="L29" s="61">
        <v>7.3125</v>
      </c>
    </row>
    <row r="30" spans="1:12" s="36" customFormat="1" ht="38.25" customHeight="1">
      <c r="A30" s="31" t="s">
        <v>94</v>
      </c>
      <c r="B30" s="68" t="s">
        <v>89</v>
      </c>
      <c r="C30" s="66" t="s">
        <v>84</v>
      </c>
      <c r="D30" s="16"/>
      <c r="E30" s="56">
        <v>3960</v>
      </c>
      <c r="F30" s="61">
        <v>60</v>
      </c>
      <c r="G30" s="65">
        <v>23</v>
      </c>
      <c r="H30" s="65">
        <v>1518</v>
      </c>
      <c r="I30" s="16"/>
      <c r="J30" s="62">
        <v>66</v>
      </c>
      <c r="K30" s="17"/>
      <c r="L30" s="70">
        <v>9.94</v>
      </c>
    </row>
    <row r="31" spans="1:12" s="36" customFormat="1" ht="38.25" customHeight="1">
      <c r="A31" s="31" t="s">
        <v>95</v>
      </c>
      <c r="B31" s="69"/>
      <c r="C31" s="67"/>
      <c r="D31" s="16"/>
      <c r="E31" s="60">
        <v>40</v>
      </c>
      <c r="F31" s="59">
        <v>40</v>
      </c>
      <c r="G31" s="65">
        <v>16</v>
      </c>
      <c r="H31" s="65">
        <v>16</v>
      </c>
      <c r="I31" s="16"/>
      <c r="J31" s="62">
        <v>1</v>
      </c>
      <c r="K31" s="17"/>
      <c r="L31" s="70"/>
    </row>
    <row r="32" spans="1:12" s="36" customFormat="1" ht="46.5" customHeight="1">
      <c r="A32" s="31" t="s">
        <v>96</v>
      </c>
      <c r="B32" s="58" t="s">
        <v>90</v>
      </c>
      <c r="C32" s="55" t="s">
        <v>85</v>
      </c>
      <c r="D32" s="16"/>
      <c r="E32" s="60">
        <v>3000</v>
      </c>
      <c r="F32" s="59">
        <v>60</v>
      </c>
      <c r="G32" s="64">
        <v>23</v>
      </c>
      <c r="H32" s="64">
        <v>1150</v>
      </c>
      <c r="I32" s="16"/>
      <c r="J32" s="62">
        <v>50</v>
      </c>
      <c r="K32" s="17"/>
      <c r="L32" s="70"/>
    </row>
    <row r="33" spans="1:12" s="36" customFormat="1" ht="45.75" customHeight="1">
      <c r="A33" s="31" t="s">
        <v>97</v>
      </c>
      <c r="B33" s="57" t="s">
        <v>91</v>
      </c>
      <c r="C33" s="55" t="s">
        <v>86</v>
      </c>
      <c r="D33" s="16"/>
      <c r="E33" s="57">
        <v>5000</v>
      </c>
      <c r="F33" s="61">
        <v>200</v>
      </c>
      <c r="G33" s="64">
        <v>11.8</v>
      </c>
      <c r="H33" s="64">
        <v>295</v>
      </c>
      <c r="I33" s="16"/>
      <c r="J33" s="62">
        <v>25</v>
      </c>
      <c r="K33" s="17"/>
      <c r="L33" s="56">
        <v>1.1240000000000001</v>
      </c>
    </row>
    <row r="34" spans="1:12" s="36" customFormat="1" ht="38.25" customHeight="1">
      <c r="A34" s="31" t="s">
        <v>98</v>
      </c>
      <c r="B34" s="56" t="s">
        <v>92</v>
      </c>
      <c r="C34" s="56" t="s">
        <v>87</v>
      </c>
      <c r="D34" s="16"/>
      <c r="E34" s="56">
        <v>1000</v>
      </c>
      <c r="F34" s="61">
        <v>250</v>
      </c>
      <c r="G34" s="64">
        <v>16</v>
      </c>
      <c r="H34" s="64">
        <v>64</v>
      </c>
      <c r="I34" s="16"/>
      <c r="J34" s="63">
        <v>4</v>
      </c>
      <c r="K34" s="17"/>
      <c r="L34" s="56">
        <v>0.14099999999999999</v>
      </c>
    </row>
    <row r="35" spans="1:12" ht="15">
      <c r="A35" s="22" t="s">
        <v>66</v>
      </c>
      <c r="B35" s="7"/>
      <c r="C35" s="6"/>
      <c r="D35" s="21"/>
      <c r="E35" s="40">
        <f>SUM(E6:E34)</f>
        <v>51545</v>
      </c>
      <c r="F35" s="41"/>
      <c r="G35" s="42"/>
      <c r="H35" s="43">
        <f>SUM(H6:H34)</f>
        <v>18617.900000000001</v>
      </c>
      <c r="I35" s="4"/>
      <c r="J35" s="5">
        <f>SUM(J6:J34)</f>
        <v>1447</v>
      </c>
      <c r="K35" s="4"/>
      <c r="L35" s="44">
        <f>SUM(L6:L34)</f>
        <v>64.625420000000005</v>
      </c>
    </row>
    <row r="36" spans="1:12" ht="15.75">
      <c r="A36" s="2" t="s">
        <v>63</v>
      </c>
      <c r="B36" s="2"/>
      <c r="C36" s="2"/>
      <c r="D36" s="3"/>
      <c r="E36" s="45"/>
      <c r="F36" s="45"/>
      <c r="G36" s="46"/>
      <c r="I36" s="47"/>
      <c r="J36" s="45"/>
      <c r="K36" s="45"/>
      <c r="L36" s="54"/>
    </row>
    <row r="37" spans="1:12" ht="15.75">
      <c r="A37" s="10" t="s">
        <v>64</v>
      </c>
      <c r="B37" s="11"/>
      <c r="C37" s="11"/>
      <c r="D37" s="12"/>
      <c r="E37" s="45"/>
      <c r="F37" s="45"/>
      <c r="G37" s="46"/>
      <c r="H37" s="45"/>
      <c r="I37" s="47"/>
      <c r="J37" s="45"/>
      <c r="K37" s="45"/>
      <c r="L37" s="45"/>
    </row>
    <row r="38" spans="1:12" ht="15.75">
      <c r="A38" s="2" t="s">
        <v>65</v>
      </c>
      <c r="B38" s="2"/>
      <c r="C38" s="2"/>
      <c r="D38" s="3"/>
      <c r="E38" s="45"/>
      <c r="F38" s="45"/>
      <c r="G38" s="46"/>
      <c r="H38" s="45"/>
      <c r="I38" s="48"/>
      <c r="J38" s="45"/>
      <c r="K38" s="45"/>
      <c r="L38" s="45"/>
    </row>
    <row r="39" spans="1:12" ht="20.25">
      <c r="A39" s="8" t="s">
        <v>82</v>
      </c>
      <c r="B39" s="8"/>
      <c r="C39" s="8"/>
      <c r="D39" s="8"/>
      <c r="E39" s="49"/>
      <c r="F39" s="49"/>
      <c r="G39" s="50"/>
      <c r="H39" s="49"/>
      <c r="I39" s="51"/>
      <c r="J39" s="9" t="s">
        <v>83</v>
      </c>
      <c r="K39" s="49"/>
      <c r="L39" s="49"/>
    </row>
    <row r="40" spans="1:12">
      <c r="A40" s="1"/>
      <c r="B40" s="1"/>
      <c r="C40" s="1"/>
      <c r="D40" s="1"/>
      <c r="J40" s="53"/>
    </row>
  </sheetData>
  <mergeCells count="6">
    <mergeCell ref="A4:L4"/>
    <mergeCell ref="C30:C31"/>
    <mergeCell ref="B30:B31"/>
    <mergeCell ref="L30:L32"/>
    <mergeCell ref="C6:C9"/>
    <mergeCell ref="C10:C13"/>
  </mergeCells>
  <phoneticPr fontId="1" type="noConversion"/>
  <printOptions horizontalCentered="1"/>
  <pageMargins left="0.31496062992125984" right="0.31496062992125984" top="0.35433070866141736" bottom="0.35433070866141736" header="0.11811023622047245" footer="0.11811023622047245"/>
  <pageSetup paperSize="9" scale="64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2010-12-21T09:58:44Z</cp:lastPrinted>
  <dcterms:created xsi:type="dcterms:W3CDTF">2006-09-13T11:21:51Z</dcterms:created>
  <dcterms:modified xsi:type="dcterms:W3CDTF">2013-03-13T10:23:32Z</dcterms:modified>
</cp:coreProperties>
</file>