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90" windowWidth="15480" windowHeight="11640"/>
  </bookViews>
  <sheets>
    <sheet name="PL" sheetId="2" r:id="rId1"/>
  </sheets>
  <definedNames>
    <definedName name="_xlnm.Print_Area" localSheetId="0">PL!$A$1:$L$34</definedName>
  </definedNames>
  <calcPr calcId="145621"/>
</workbook>
</file>

<file path=xl/calcChain.xml><?xml version="1.0" encoding="utf-8"?>
<calcChain xmlns="http://schemas.openxmlformats.org/spreadsheetml/2006/main">
  <c r="E30" i="2" l="1"/>
  <c r="K29" i="2"/>
  <c r="K28" i="2"/>
  <c r="K27" i="2"/>
  <c r="K26" i="2"/>
  <c r="K25" i="2"/>
  <c r="K24" i="2"/>
  <c r="H28" i="2"/>
  <c r="J10" i="2"/>
  <c r="L10" i="2"/>
  <c r="J11" i="2"/>
  <c r="L11" i="2"/>
  <c r="J12" i="2"/>
  <c r="L12" i="2"/>
  <c r="J13" i="2"/>
  <c r="L13" i="2"/>
  <c r="J14" i="2"/>
  <c r="L14" i="2"/>
  <c r="J15" i="2"/>
  <c r="L15" i="2"/>
  <c r="J16" i="2"/>
  <c r="L16" i="2"/>
  <c r="J17" i="2"/>
  <c r="L17" i="2"/>
  <c r="J19" i="2"/>
  <c r="L19" i="2"/>
  <c r="J20" i="2"/>
  <c r="L20" i="2"/>
  <c r="J21" i="2"/>
  <c r="L21" i="2"/>
  <c r="J22" i="2"/>
  <c r="L22" i="2"/>
  <c r="J23" i="2"/>
  <c r="L23" i="2"/>
  <c r="J24" i="2"/>
  <c r="L24" i="2"/>
  <c r="J25" i="2"/>
  <c r="J26" i="2"/>
  <c r="L26" i="2" s="1"/>
  <c r="J27" i="2"/>
  <c r="L27" i="2" s="1"/>
  <c r="J28" i="2"/>
  <c r="L28" i="2"/>
  <c r="J29" i="2"/>
  <c r="J9" i="2"/>
  <c r="L9" i="2" s="1"/>
  <c r="L29" i="2"/>
  <c r="L25" i="2"/>
  <c r="H26" i="2"/>
  <c r="H24" i="2"/>
  <c r="H22" i="2"/>
  <c r="H20" i="2"/>
  <c r="H17" i="2"/>
  <c r="H15" i="2"/>
  <c r="H13" i="2"/>
  <c r="H11" i="2"/>
  <c r="H29" i="2"/>
  <c r="H25" i="2"/>
  <c r="H23" i="2"/>
  <c r="H21" i="2"/>
  <c r="H19" i="2"/>
  <c r="H16" i="2"/>
  <c r="H14" i="2"/>
  <c r="H12" i="2"/>
  <c r="H10" i="2"/>
  <c r="J30" i="2"/>
  <c r="H27" i="2" l="1"/>
  <c r="H9" i="2"/>
</calcChain>
</file>

<file path=xl/sharedStrings.xml><?xml version="1.0" encoding="utf-8"?>
<sst xmlns="http://schemas.openxmlformats.org/spreadsheetml/2006/main" count="128" uniqueCount="99">
  <si>
    <t>Company:SEGMENT COMPUTER COMPANY</t>
    <phoneticPr fontId="2" type="noConversion"/>
  </si>
  <si>
    <t>TEL    : +90 212 2666290
FAX    : +90 212 2666298</t>
    <phoneticPr fontId="2" type="noConversion"/>
  </si>
  <si>
    <t>2F/1,Bulding D,Youke Business Center.  Kexin Rd,Tangxia,Tianhe District, Guangzhou City,Guangdong Province,China</t>
    <phoneticPr fontId="3" type="noConversion"/>
  </si>
  <si>
    <r>
      <t>TEL</t>
    </r>
    <r>
      <rPr>
        <sz val="14"/>
        <rFont val="宋体"/>
        <charset val="134"/>
      </rPr>
      <t>：</t>
    </r>
    <r>
      <rPr>
        <sz val="14"/>
        <rFont val="Arial"/>
        <family val="2"/>
      </rPr>
      <t>+86-20-22832561 /  22832558       FAX</t>
    </r>
    <r>
      <rPr>
        <sz val="14"/>
        <rFont val="宋体"/>
        <charset val="134"/>
      </rPr>
      <t>：</t>
    </r>
    <r>
      <rPr>
        <sz val="14"/>
        <rFont val="Arial"/>
        <family val="2"/>
      </rPr>
      <t>+86-20-22832562   /  22832550</t>
    </r>
    <phoneticPr fontId="3" type="noConversion"/>
  </si>
  <si>
    <t>Packing List</t>
    <phoneticPr fontId="3" type="noConversion"/>
  </si>
  <si>
    <r>
      <t xml:space="preserve">Customer:Mr Tuncay Donmez                                    </t>
    </r>
    <r>
      <rPr>
        <b/>
        <sz val="10"/>
        <rFont val="宋体"/>
        <charset val="134"/>
      </rPr>
      <t>　</t>
    </r>
    <r>
      <rPr>
        <b/>
        <sz val="10"/>
        <rFont val="Arial"/>
        <family val="2"/>
      </rPr>
      <t xml:space="preserve"> </t>
    </r>
    <r>
      <rPr>
        <b/>
        <sz val="10"/>
        <rFont val="宋体"/>
        <charset val="134"/>
      </rPr>
      <t>　　　　　　　</t>
    </r>
    <r>
      <rPr>
        <b/>
        <sz val="10"/>
        <rFont val="Arial"/>
        <family val="2"/>
      </rPr>
      <t xml:space="preserve">            </t>
    </r>
    <r>
      <rPr>
        <b/>
        <sz val="10"/>
        <rFont val="宋体"/>
        <charset val="134"/>
      </rPr>
      <t>　</t>
    </r>
    <r>
      <rPr>
        <b/>
        <sz val="10"/>
        <rFont val="Arial"/>
        <family val="2"/>
      </rPr>
      <t xml:space="preserve">            </t>
    </r>
    <phoneticPr fontId="3" type="noConversion"/>
  </si>
  <si>
    <t>Vcom International Ltd</t>
    <phoneticPr fontId="3" type="noConversion"/>
  </si>
  <si>
    <t>P/N</t>
    <phoneticPr fontId="2" type="noConversion"/>
  </si>
  <si>
    <t>4</t>
  </si>
  <si>
    <t>5</t>
  </si>
  <si>
    <t>6</t>
  </si>
  <si>
    <t>7</t>
  </si>
  <si>
    <t>8</t>
  </si>
  <si>
    <t>9</t>
  </si>
  <si>
    <t>10</t>
  </si>
  <si>
    <t>11</t>
  </si>
  <si>
    <t>12</t>
  </si>
  <si>
    <t>Length</t>
    <phoneticPr fontId="2" type="noConversion"/>
  </si>
  <si>
    <t>13</t>
  </si>
  <si>
    <t>14</t>
  </si>
  <si>
    <t>15</t>
  </si>
  <si>
    <t>16</t>
  </si>
  <si>
    <t>17</t>
  </si>
  <si>
    <t>18</t>
  </si>
  <si>
    <t>19</t>
  </si>
  <si>
    <t>SL-VGA10</t>
  </si>
  <si>
    <t>SL-VGA15</t>
  </si>
  <si>
    <t>SL-VGA20</t>
  </si>
  <si>
    <t>Total G.W (KGS)</t>
    <phoneticPr fontId="2" type="noConversion"/>
  </si>
  <si>
    <t>Carton size</t>
    <phoneticPr fontId="2" type="noConversion"/>
  </si>
  <si>
    <t>CBM</t>
    <phoneticPr fontId="2" type="noConversion"/>
  </si>
  <si>
    <t>Total CBM</t>
    <phoneticPr fontId="2" type="noConversion"/>
  </si>
  <si>
    <t>20</t>
  </si>
  <si>
    <t>SLX-162</t>
  </si>
  <si>
    <t>SLX-681</t>
  </si>
  <si>
    <t>S-link SLX-681 1.5m 3'LÜ RCA Video Kablo</t>
  </si>
  <si>
    <t>Total:</t>
    <phoneticPr fontId="1" type="noConversion"/>
  </si>
  <si>
    <t>NO.</t>
    <phoneticPr fontId="2" type="noConversion"/>
  </si>
  <si>
    <t>Product description</t>
    <phoneticPr fontId="2" type="noConversion"/>
  </si>
  <si>
    <t>Quantity</t>
    <phoneticPr fontId="2" type="noConversion"/>
  </si>
  <si>
    <t>Pcs/carton</t>
    <phoneticPr fontId="2" type="noConversion"/>
  </si>
  <si>
    <t>G.W (KGS)</t>
    <phoneticPr fontId="2" type="noConversion"/>
  </si>
  <si>
    <t>Case</t>
    <phoneticPr fontId="2" type="noConversion"/>
  </si>
  <si>
    <t>Number:ESV021</t>
    <phoneticPr fontId="2" type="noConversion"/>
  </si>
  <si>
    <t>SL-VGA10F</t>
  </si>
  <si>
    <t>SL-VGA15F</t>
  </si>
  <si>
    <t>SL-VGA30</t>
  </si>
  <si>
    <t>SL-VGA50</t>
  </si>
  <si>
    <t>10M</t>
  </si>
  <si>
    <t>15M</t>
  </si>
  <si>
    <t>20M</t>
  </si>
  <si>
    <t>30M</t>
  </si>
  <si>
    <t>40M</t>
  </si>
  <si>
    <t>50M</t>
  </si>
  <si>
    <t>80M</t>
  </si>
  <si>
    <t>100M</t>
  </si>
  <si>
    <t>5M</t>
  </si>
  <si>
    <t>SLX-179</t>
    <phoneticPr fontId="17" type="noConversion"/>
  </si>
  <si>
    <t>SLX-180</t>
    <phoneticPr fontId="17" type="noConversion"/>
  </si>
  <si>
    <t>S-link SLX-162 1.5m 2'Li RCA Stereo Kablo</t>
    <phoneticPr fontId="17" type="noConversion"/>
  </si>
  <si>
    <t>1.5M</t>
    <phoneticPr fontId="1" type="noConversion"/>
  </si>
  <si>
    <t>1</t>
    <phoneticPr fontId="1" type="noConversion"/>
  </si>
  <si>
    <t>VGA Cable 3+4 M/M +2Ferrite 10mt Black Cable+Blue Connector</t>
    <phoneticPr fontId="17" type="noConversion"/>
  </si>
  <si>
    <t>2</t>
    <phoneticPr fontId="1" type="noConversion"/>
  </si>
  <si>
    <t>VGA Cable 3+4 M/M +2Ferrite 10mt White Cable+Blue Connector</t>
    <phoneticPr fontId="17" type="noConversion"/>
  </si>
  <si>
    <t>3</t>
    <phoneticPr fontId="1" type="noConversion"/>
  </si>
  <si>
    <t>VGA Cable 3+4 M/F +2Ferrite 10mt BLACK cable  Black Cable+Blue Connector</t>
    <phoneticPr fontId="1" type="noConversion"/>
  </si>
  <si>
    <t>VGA Cable 3+4 M/M +2Ferrite 15mt  Black Cable+Blue Connector</t>
    <phoneticPr fontId="17" type="noConversion"/>
  </si>
  <si>
    <t>VGA Cable 3+4 M/M +2Ferrite 15mt White Cable+Blue Connector</t>
    <phoneticPr fontId="17" type="noConversion"/>
  </si>
  <si>
    <t>VGA Cable 3+4 M/F +2Ferrite 15mt Black Cable+Blue Connector</t>
    <phoneticPr fontId="17" type="noConversion"/>
  </si>
  <si>
    <t>VGA Cable 3+4 M/M +2Ferrite 20mt Black Cable+Blue Connector</t>
    <phoneticPr fontId="17" type="noConversion"/>
  </si>
  <si>
    <t>VGA Cable 3+4 M/M +2Ferrite 20mt White Cable+Blue Connector</t>
    <phoneticPr fontId="17" type="noConversion"/>
  </si>
  <si>
    <t>VGA Cable 3+4 M/M +2Ferrite 30mt Black Cable+Blue Connector</t>
    <phoneticPr fontId="17" type="noConversion"/>
  </si>
  <si>
    <t>VGA Cable 3+4 M/M +2Ferrite 30mt White Cable+Blue Connector</t>
    <phoneticPr fontId="17" type="noConversion"/>
  </si>
  <si>
    <t>SL-VGA40</t>
    <phoneticPr fontId="17" type="noConversion"/>
  </si>
  <si>
    <t>VGA Cable 3+4 M/M +2Ferrite 40mt black cable Black Cable+Blue Connector</t>
    <phoneticPr fontId="17" type="noConversion"/>
  </si>
  <si>
    <t>VGA Cable 3+4 M/M +2Ferrite 50mt black cable Black Cable+Blue Connector</t>
    <phoneticPr fontId="17" type="noConversion"/>
  </si>
  <si>
    <t xml:space="preserve">SL-VGA80 </t>
    <phoneticPr fontId="17" type="noConversion"/>
  </si>
  <si>
    <t>VGA Cable 3+4 M/M +2Ferrite 80mt black cable Black Cable+Blue Connector</t>
    <phoneticPr fontId="17" type="noConversion"/>
  </si>
  <si>
    <t xml:space="preserve">SL-VGA100 </t>
    <phoneticPr fontId="17" type="noConversion"/>
  </si>
  <si>
    <t>VGA Cable 3+4 M/M +2Ferrite 100mt black cable Black Cable+Blue Connector</t>
    <phoneticPr fontId="17" type="noConversion"/>
  </si>
  <si>
    <t>SLX-176</t>
    <phoneticPr fontId="17" type="noConversion"/>
  </si>
  <si>
    <t>S-link SLX-176 x VGA M/M 5m Monitör Kablosu Black Cable+Blue Connector</t>
    <phoneticPr fontId="17" type="noConversion"/>
  </si>
  <si>
    <t>SLX-177</t>
    <phoneticPr fontId="17" type="noConversion"/>
  </si>
  <si>
    <t>S-link SLX-177 VGA M/M 10m Monitör Kablosu Black Cable+Blue Connector</t>
    <phoneticPr fontId="17" type="noConversion"/>
  </si>
  <si>
    <t>S-link SLX-179 VGA M/M 15m Monitör Kablosu Black Cable+Blue Connector</t>
    <phoneticPr fontId="17" type="noConversion"/>
  </si>
  <si>
    <t>S-link SLX-180 VGA M/M 20m Monitör KablosuBlack Cable+Blue Connector</t>
    <phoneticPr fontId="17" type="noConversion"/>
  </si>
  <si>
    <t>46*30*25</t>
    <phoneticPr fontId="1" type="noConversion"/>
  </si>
  <si>
    <t>47*32*52</t>
    <phoneticPr fontId="1" type="noConversion"/>
  </si>
  <si>
    <t>48.5*34*25.5</t>
    <phoneticPr fontId="1" type="noConversion"/>
  </si>
  <si>
    <t xml:space="preserve">46*30*25
</t>
    <phoneticPr fontId="1" type="noConversion"/>
  </si>
  <si>
    <t>47*32*30</t>
    <phoneticPr fontId="1" type="noConversion"/>
  </si>
  <si>
    <t>Total Gross Weight:20920.000KGS</t>
    <phoneticPr fontId="2" type="noConversion"/>
  </si>
  <si>
    <t>Total Packages:1510PCS</t>
    <phoneticPr fontId="2" type="noConversion"/>
  </si>
  <si>
    <t>Total Dimension:57.380CBM</t>
    <phoneticPr fontId="2" type="noConversion"/>
  </si>
  <si>
    <t>Packing by:Vcom International Ltd</t>
    <phoneticPr fontId="2" type="noConversion"/>
  </si>
  <si>
    <t>Date:2013-5-28                 Page: 1 of 2</t>
    <phoneticPr fontId="1" type="noConversion"/>
  </si>
  <si>
    <t>Page: 2 of 2</t>
    <phoneticPr fontId="1" type="noConversion"/>
  </si>
  <si>
    <t>Signature of Packer: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</si>
</sst>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5" formatCode="0.000_ "/>
    <numFmt numFmtId="166" formatCode="0.00_ "/>
    <numFmt numFmtId="167" formatCode="0.000_);[Red]\(0.000\)"/>
    <numFmt numFmtId="168" formatCode="\$#,##0.00;\-\$#,##0.00"/>
    <numFmt numFmtId="169" formatCode="0.00_);[Red]\(0.00\)"/>
  </numFmts>
  <fonts count="23">
    <font>
      <sz val="11"/>
      <color theme="1"/>
      <name val="Calibri"/>
      <charset val="134"/>
      <scheme val="minor"/>
    </font>
    <font>
      <sz val="9"/>
      <name val="宋体"/>
      <charset val="134"/>
    </font>
    <font>
      <sz val="9"/>
      <name val="宋体"/>
      <charset val="134"/>
    </font>
    <font>
      <sz val="10"/>
      <name val="Arial"/>
      <family val="2"/>
    </font>
    <font>
      <b/>
      <sz val="10"/>
      <name val="宋体"/>
      <charset val="134"/>
    </font>
    <font>
      <b/>
      <sz val="10"/>
      <name val="Arial"/>
      <family val="2"/>
    </font>
    <font>
      <sz val="10"/>
      <name val="Helv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1"/>
      <name val="宋体"/>
      <charset val="134"/>
    </font>
    <font>
      <sz val="14"/>
      <name val="宋体"/>
      <charset val="134"/>
    </font>
    <font>
      <b/>
      <sz val="11"/>
      <name val="Arial"/>
      <family val="2"/>
    </font>
    <font>
      <b/>
      <sz val="28"/>
      <name val="Arial"/>
      <family val="2"/>
    </font>
    <font>
      <b/>
      <sz val="20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14"/>
      <name val="Arial"/>
      <family val="2"/>
    </font>
    <font>
      <sz val="14"/>
      <color indexed="8"/>
      <name val="宋体"/>
      <charset val="134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6" fillId="0" borderId="0"/>
    <xf numFmtId="0" fontId="22" fillId="0" borderId="0">
      <alignment vertical="center"/>
    </xf>
  </cellStyleXfs>
  <cellXfs count="71">
    <xf numFmtId="0" fontId="0" fillId="0" borderId="0" xfId="0" applyAlignment="1">
      <alignment vertical="center"/>
    </xf>
    <xf numFmtId="0" fontId="6" fillId="0" borderId="0" xfId="0" applyFont="1" applyAlignment="1"/>
    <xf numFmtId="0" fontId="5" fillId="0" borderId="0" xfId="0" applyFont="1" applyBorder="1" applyAlignment="1">
      <alignment horizontal="left"/>
    </xf>
    <xf numFmtId="1" fontId="5" fillId="0" borderId="0" xfId="0" applyNumberFormat="1" applyFont="1" applyBorder="1" applyAlignment="1"/>
    <xf numFmtId="0" fontId="5" fillId="0" borderId="1" xfId="0" applyFont="1" applyBorder="1" applyAlignment="1">
      <alignment wrapText="1"/>
    </xf>
    <xf numFmtId="0" fontId="0" fillId="0" borderId="0" xfId="0" applyAlignment="1"/>
    <xf numFmtId="0" fontId="5" fillId="0" borderId="0" xfId="0" applyFont="1" applyBorder="1" applyAlignment="1"/>
    <xf numFmtId="0" fontId="6" fillId="0" borderId="0" xfId="0" applyFont="1" applyAlignment="1">
      <alignment horizontal="left"/>
    </xf>
    <xf numFmtId="0" fontId="0" fillId="0" borderId="0" xfId="0" applyFill="1" applyAlignment="1"/>
    <xf numFmtId="0" fontId="0" fillId="0" borderId="2" xfId="0" applyBorder="1" applyAlignment="1"/>
    <xf numFmtId="0" fontId="7" fillId="0" borderId="2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0" fillId="0" borderId="0" xfId="0" applyBorder="1" applyAlignment="1"/>
    <xf numFmtId="0" fontId="11" fillId="2" borderId="2" xfId="0" applyFont="1" applyFill="1" applyBorder="1" applyAlignment="1"/>
    <xf numFmtId="165" fontId="11" fillId="2" borderId="2" xfId="0" applyNumberFormat="1" applyFont="1" applyFill="1" applyBorder="1" applyAlignment="1"/>
    <xf numFmtId="0" fontId="11" fillId="2" borderId="0" xfId="0" applyFont="1" applyFill="1" applyAlignment="1"/>
    <xf numFmtId="0" fontId="5" fillId="0" borderId="2" xfId="0" applyFont="1" applyBorder="1" applyAlignment="1"/>
    <xf numFmtId="0" fontId="5" fillId="0" borderId="2" xfId="0" applyFont="1" applyBorder="1" applyAlignment="1">
      <alignment horizontal="center"/>
    </xf>
    <xf numFmtId="166" fontId="0" fillId="0" borderId="2" xfId="0" applyNumberFormat="1" applyBorder="1" applyAlignment="1"/>
    <xf numFmtId="1" fontId="5" fillId="0" borderId="1" xfId="0" applyNumberFormat="1" applyFont="1" applyBorder="1" applyAlignment="1">
      <alignment vertical="center" wrapText="1"/>
    </xf>
    <xf numFmtId="0" fontId="0" fillId="2" borderId="2" xfId="0" applyFill="1" applyBorder="1" applyAlignment="1"/>
    <xf numFmtId="0" fontId="0" fillId="2" borderId="0" xfId="0" applyFill="1" applyAlignment="1"/>
    <xf numFmtId="0" fontId="7" fillId="0" borderId="3" xfId="0" applyFont="1" applyBorder="1" applyAlignment="1"/>
    <xf numFmtId="0" fontId="7" fillId="0" borderId="4" xfId="0" applyFont="1" applyBorder="1" applyAlignment="1"/>
    <xf numFmtId="0" fontId="7" fillId="0" borderId="2" xfId="0" applyFont="1" applyBorder="1" applyAlignment="1"/>
    <xf numFmtId="0" fontId="13" fillId="2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/>
    <xf numFmtId="0" fontId="13" fillId="0" borderId="2" xfId="0" applyFont="1" applyBorder="1" applyAlignment="1"/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1" applyFont="1" applyFill="1" applyBorder="1" applyAlignment="1">
      <alignment vertical="center" wrapText="1"/>
    </xf>
    <xf numFmtId="0" fontId="8" fillId="0" borderId="2" xfId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68" fontId="5" fillId="2" borderId="2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/>
    </xf>
    <xf numFmtId="1" fontId="8" fillId="0" borderId="2" xfId="0" applyNumberFormat="1" applyFont="1" applyBorder="1" applyAlignment="1"/>
    <xf numFmtId="169" fontId="8" fillId="2" borderId="2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/>
    </xf>
    <xf numFmtId="167" fontId="5" fillId="0" borderId="2" xfId="0" applyNumberFormat="1" applyFont="1" applyBorder="1" applyAlignment="1">
      <alignment horizontal="center"/>
    </xf>
    <xf numFmtId="167" fontId="5" fillId="2" borderId="2" xfId="0" applyNumberFormat="1" applyFont="1" applyFill="1" applyBorder="1" applyAlignment="1">
      <alignment horizontal="center" vertical="center"/>
    </xf>
    <xf numFmtId="0" fontId="20" fillId="0" borderId="0" xfId="0" applyFont="1" applyAlignment="1"/>
    <xf numFmtId="0" fontId="21" fillId="0" borderId="0" xfId="0" applyFont="1" applyAlignment="1"/>
    <xf numFmtId="0" fontId="21" fillId="2" borderId="0" xfId="0" applyFont="1" applyFill="1" applyAlignment="1"/>
    <xf numFmtId="0" fontId="12" fillId="2" borderId="0" xfId="0" applyFont="1" applyFill="1" applyAlignment="1"/>
    <xf numFmtId="0" fontId="20" fillId="0" borderId="5" xfId="0" applyFont="1" applyBorder="1" applyAlignment="1">
      <alignment horizontal="center"/>
    </xf>
    <xf numFmtId="49" fontId="8" fillId="2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1" applyFont="1" applyFill="1" applyBorder="1" applyAlignment="1">
      <alignment vertical="center" wrapText="1"/>
    </xf>
    <xf numFmtId="0" fontId="8" fillId="0" borderId="0" xfId="1" applyFont="1" applyFill="1" applyBorder="1" applyAlignment="1">
      <alignment horizontal="center"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168" fontId="5" fillId="2" borderId="0" xfId="0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horizontal="left" wrapText="1"/>
    </xf>
    <xf numFmtId="1" fontId="5" fillId="0" borderId="1" xfId="0" applyNumberFormat="1" applyFont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</cellXfs>
  <cellStyles count="3">
    <cellStyle name="Normal" xfId="0" builtinId="0"/>
    <cellStyle name="Normal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1038225</xdr:colOff>
      <xdr:row>29</xdr:row>
      <xdr:rowOff>0</xdr:rowOff>
    </xdr:from>
    <xdr:to>
      <xdr:col>5</xdr:col>
      <xdr:colOff>0</xdr:colOff>
      <xdr:row>29</xdr:row>
      <xdr:rowOff>171450</xdr:rowOff>
    </xdr:to>
    <xdr:pic>
      <xdr:nvPicPr>
        <xdr:cNvPr id="1025" name="Picture 11" descr="IMG_014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48150" y="122301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1038225</xdr:colOff>
      <xdr:row>29</xdr:row>
      <xdr:rowOff>0</xdr:rowOff>
    </xdr:from>
    <xdr:to>
      <xdr:col>5</xdr:col>
      <xdr:colOff>0</xdr:colOff>
      <xdr:row>29</xdr:row>
      <xdr:rowOff>171450</xdr:rowOff>
    </xdr:to>
    <xdr:pic>
      <xdr:nvPicPr>
        <xdr:cNvPr id="1026" name="Picture 11" descr="IMG_014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48150" y="122301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1038225</xdr:colOff>
      <xdr:row>29</xdr:row>
      <xdr:rowOff>0</xdr:rowOff>
    </xdr:from>
    <xdr:to>
      <xdr:col>5</xdr:col>
      <xdr:colOff>0</xdr:colOff>
      <xdr:row>29</xdr:row>
      <xdr:rowOff>171450</xdr:rowOff>
    </xdr:to>
    <xdr:pic>
      <xdr:nvPicPr>
        <xdr:cNvPr id="1027" name="Picture 11" descr="IMG_014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48150" y="122301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1038225</xdr:colOff>
      <xdr:row>29</xdr:row>
      <xdr:rowOff>0</xdr:rowOff>
    </xdr:from>
    <xdr:to>
      <xdr:col>5</xdr:col>
      <xdr:colOff>0</xdr:colOff>
      <xdr:row>29</xdr:row>
      <xdr:rowOff>171450</xdr:rowOff>
    </xdr:to>
    <xdr:pic>
      <xdr:nvPicPr>
        <xdr:cNvPr id="1028" name="Picture 11" descr="IMG_014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48150" y="122301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1038225</xdr:colOff>
      <xdr:row>29</xdr:row>
      <xdr:rowOff>0</xdr:rowOff>
    </xdr:from>
    <xdr:to>
      <xdr:col>5</xdr:col>
      <xdr:colOff>0</xdr:colOff>
      <xdr:row>29</xdr:row>
      <xdr:rowOff>171450</xdr:rowOff>
    </xdr:to>
    <xdr:pic>
      <xdr:nvPicPr>
        <xdr:cNvPr id="1029" name="Picture 11" descr="IMG_014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48150" y="122301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1038225</xdr:colOff>
      <xdr:row>29</xdr:row>
      <xdr:rowOff>0</xdr:rowOff>
    </xdr:from>
    <xdr:to>
      <xdr:col>5</xdr:col>
      <xdr:colOff>0</xdr:colOff>
      <xdr:row>29</xdr:row>
      <xdr:rowOff>171450</xdr:rowOff>
    </xdr:to>
    <xdr:pic>
      <xdr:nvPicPr>
        <xdr:cNvPr id="1030" name="Picture 11" descr="IMG_014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48150" y="122301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561975</xdr:colOff>
      <xdr:row>11</xdr:row>
      <xdr:rowOff>0</xdr:rowOff>
    </xdr:to>
    <xdr:pic>
      <xdr:nvPicPr>
        <xdr:cNvPr id="103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619500" y="3838575"/>
          <a:ext cx="56197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561975</xdr:colOff>
      <xdr:row>11</xdr:row>
      <xdr:rowOff>0</xdr:rowOff>
    </xdr:to>
    <xdr:pic>
      <xdr:nvPicPr>
        <xdr:cNvPr id="103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619500" y="3838575"/>
          <a:ext cx="56197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561975</xdr:colOff>
      <xdr:row>11</xdr:row>
      <xdr:rowOff>0</xdr:rowOff>
    </xdr:to>
    <xdr:pic>
      <xdr:nvPicPr>
        <xdr:cNvPr id="103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619500" y="3838575"/>
          <a:ext cx="56197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561975</xdr:colOff>
      <xdr:row>10</xdr:row>
      <xdr:rowOff>0</xdr:rowOff>
    </xdr:to>
    <xdr:pic>
      <xdr:nvPicPr>
        <xdr:cNvPr id="103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619500" y="3362325"/>
          <a:ext cx="56197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topLeftCell="B1" workbookViewId="0">
      <selection activeCell="L19" sqref="I19:L19"/>
    </sheetView>
  </sheetViews>
  <sheetFormatPr defaultColWidth="9" defaultRowHeight="15"/>
  <cols>
    <col min="1" max="1" width="4.42578125" style="5" customWidth="1"/>
    <col min="2" max="2" width="9.42578125" style="5" customWidth="1"/>
    <col min="3" max="3" width="25.7109375" style="5" customWidth="1"/>
    <col min="4" max="4" width="7.7109375" style="5" customWidth="1"/>
    <col min="5" max="5" width="8.28515625" style="5" customWidth="1"/>
    <col min="6" max="6" width="11.7109375" style="5" customWidth="1"/>
    <col min="7" max="7" width="7.42578125" style="21" customWidth="1"/>
    <col min="8" max="8" width="11.28515625" style="5" customWidth="1"/>
    <col min="9" max="9" width="12.85546875" style="15" customWidth="1"/>
    <col min="10" max="10" width="6" style="5" customWidth="1"/>
    <col min="11" max="11" width="7.85546875" style="5" customWidth="1"/>
    <col min="12" max="12" width="10.28515625" style="5" customWidth="1"/>
    <col min="13" max="16384" width="9" style="5"/>
  </cols>
  <sheetData>
    <row r="1" spans="1:12" ht="35.25">
      <c r="A1" s="68" t="s">
        <v>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2">
      <c r="A2" s="69" t="s">
        <v>2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1:12" ht="18.75">
      <c r="A3" s="69" t="s">
        <v>3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</row>
    <row r="4" spans="1:12" ht="25.5">
      <c r="A4" s="70" t="s">
        <v>4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</row>
    <row r="5" spans="1:12">
      <c r="A5" s="6" t="s">
        <v>5</v>
      </c>
      <c r="B5" s="6"/>
      <c r="C5" s="6"/>
      <c r="D5" s="6"/>
      <c r="E5" s="6"/>
      <c r="F5" s="6"/>
      <c r="G5" s="6"/>
      <c r="H5" s="6"/>
      <c r="I5" s="6"/>
      <c r="J5" s="2"/>
    </row>
    <row r="6" spans="1:12">
      <c r="A6" s="6" t="s">
        <v>0</v>
      </c>
      <c r="B6" s="6"/>
      <c r="C6" s="6"/>
      <c r="D6" s="6"/>
      <c r="E6" s="2"/>
      <c r="F6" s="2"/>
      <c r="G6" s="2"/>
      <c r="H6" s="3"/>
      <c r="I6" s="3"/>
      <c r="J6" s="3" t="s">
        <v>43</v>
      </c>
      <c r="K6" s="3"/>
    </row>
    <row r="7" spans="1:12" ht="27.75" customHeight="1">
      <c r="A7" s="65" t="s">
        <v>1</v>
      </c>
      <c r="B7" s="65"/>
      <c r="C7" s="65"/>
      <c r="D7" s="65"/>
      <c r="E7" s="4"/>
      <c r="F7" s="4"/>
      <c r="G7" s="7"/>
      <c r="H7" s="19"/>
      <c r="I7" s="19"/>
      <c r="J7" s="66" t="s">
        <v>96</v>
      </c>
      <c r="K7" s="66"/>
    </row>
    <row r="8" spans="1:12" ht="39.75" customHeight="1">
      <c r="A8" s="28" t="s">
        <v>37</v>
      </c>
      <c r="B8" s="28" t="s">
        <v>7</v>
      </c>
      <c r="C8" s="28" t="s">
        <v>38</v>
      </c>
      <c r="D8" s="29" t="s">
        <v>17</v>
      </c>
      <c r="E8" s="28" t="s">
        <v>39</v>
      </c>
      <c r="F8" s="29" t="s">
        <v>40</v>
      </c>
      <c r="G8" s="25" t="s">
        <v>41</v>
      </c>
      <c r="H8" s="25" t="s">
        <v>28</v>
      </c>
      <c r="I8" s="28" t="s">
        <v>29</v>
      </c>
      <c r="J8" s="28" t="s">
        <v>42</v>
      </c>
      <c r="K8" s="28" t="s">
        <v>30</v>
      </c>
      <c r="L8" s="28" t="s">
        <v>31</v>
      </c>
    </row>
    <row r="9" spans="1:12" s="21" customFormat="1" ht="37.5" customHeight="1">
      <c r="A9" s="30" t="s">
        <v>61</v>
      </c>
      <c r="B9" s="32" t="s">
        <v>25</v>
      </c>
      <c r="C9" s="33" t="s">
        <v>62</v>
      </c>
      <c r="D9" s="34" t="s">
        <v>48</v>
      </c>
      <c r="E9" s="35">
        <v>3216</v>
      </c>
      <c r="F9" s="31">
        <v>16</v>
      </c>
      <c r="G9" s="42">
        <v>14.7</v>
      </c>
      <c r="H9" s="39">
        <f>G9*J9</f>
        <v>2954.7</v>
      </c>
      <c r="I9" s="40" t="s">
        <v>87</v>
      </c>
      <c r="J9" s="39">
        <f>E9/F9</f>
        <v>201</v>
      </c>
      <c r="K9" s="42">
        <v>3.4500000000000003E-2</v>
      </c>
      <c r="L9" s="39">
        <f>J9*K9</f>
        <v>6.9345000000000008</v>
      </c>
    </row>
    <row r="10" spans="1:12" s="21" customFormat="1" ht="37.5" customHeight="1">
      <c r="A10" s="30" t="s">
        <v>63</v>
      </c>
      <c r="B10" s="32" t="s">
        <v>25</v>
      </c>
      <c r="C10" s="33" t="s">
        <v>64</v>
      </c>
      <c r="D10" s="34" t="s">
        <v>48</v>
      </c>
      <c r="E10" s="35">
        <v>800</v>
      </c>
      <c r="F10" s="31">
        <v>16</v>
      </c>
      <c r="G10" s="42">
        <v>14.2</v>
      </c>
      <c r="H10" s="39">
        <f t="shared" ref="H10:H29" si="0">G10*J10</f>
        <v>710</v>
      </c>
      <c r="I10" s="40" t="s">
        <v>87</v>
      </c>
      <c r="J10" s="39">
        <f t="shared" ref="J10:J29" si="1">E10/F10</f>
        <v>50</v>
      </c>
      <c r="K10" s="42">
        <v>3.4500000000000003E-2</v>
      </c>
      <c r="L10" s="39">
        <f t="shared" ref="L10:L29" si="2">J10*K10</f>
        <v>1.7250000000000001</v>
      </c>
    </row>
    <row r="11" spans="1:12" s="8" customFormat="1" ht="37.5" customHeight="1">
      <c r="A11" s="30" t="s">
        <v>65</v>
      </c>
      <c r="B11" s="32" t="s">
        <v>44</v>
      </c>
      <c r="C11" s="33" t="s">
        <v>66</v>
      </c>
      <c r="D11" s="34" t="s">
        <v>48</v>
      </c>
      <c r="E11" s="35">
        <v>1008</v>
      </c>
      <c r="F11" s="31">
        <v>16</v>
      </c>
      <c r="G11" s="42">
        <v>14.3</v>
      </c>
      <c r="H11" s="39">
        <f t="shared" si="0"/>
        <v>900.90000000000009</v>
      </c>
      <c r="I11" s="40" t="s">
        <v>87</v>
      </c>
      <c r="J11" s="39">
        <f t="shared" si="1"/>
        <v>63</v>
      </c>
      <c r="K11" s="42">
        <v>3.4500000000000003E-2</v>
      </c>
      <c r="L11" s="39">
        <f t="shared" si="2"/>
        <v>2.1735000000000002</v>
      </c>
    </row>
    <row r="12" spans="1:12" s="8" customFormat="1" ht="37.5" customHeight="1">
      <c r="A12" s="30" t="s">
        <v>8</v>
      </c>
      <c r="B12" s="32" t="s">
        <v>26</v>
      </c>
      <c r="C12" s="33" t="s">
        <v>67</v>
      </c>
      <c r="D12" s="34" t="s">
        <v>49</v>
      </c>
      <c r="E12" s="35">
        <v>2400</v>
      </c>
      <c r="F12" s="31">
        <v>12</v>
      </c>
      <c r="G12" s="42">
        <v>16</v>
      </c>
      <c r="H12" s="39">
        <f t="shared" si="0"/>
        <v>3200</v>
      </c>
      <c r="I12" s="40" t="s">
        <v>87</v>
      </c>
      <c r="J12" s="39">
        <f t="shared" si="1"/>
        <v>200</v>
      </c>
      <c r="K12" s="42">
        <v>3.4500000000000003E-2</v>
      </c>
      <c r="L12" s="39">
        <f t="shared" si="2"/>
        <v>6.9</v>
      </c>
    </row>
    <row r="13" spans="1:12" s="8" customFormat="1" ht="37.5" customHeight="1">
      <c r="A13" s="30" t="s">
        <v>9</v>
      </c>
      <c r="B13" s="32" t="s">
        <v>26</v>
      </c>
      <c r="C13" s="33" t="s">
        <v>68</v>
      </c>
      <c r="D13" s="34" t="s">
        <v>49</v>
      </c>
      <c r="E13" s="35">
        <v>600</v>
      </c>
      <c r="F13" s="31">
        <v>12</v>
      </c>
      <c r="G13" s="42">
        <v>15.2</v>
      </c>
      <c r="H13" s="39">
        <f t="shared" si="0"/>
        <v>760</v>
      </c>
      <c r="I13" s="40" t="s">
        <v>87</v>
      </c>
      <c r="J13" s="39">
        <f t="shared" si="1"/>
        <v>50</v>
      </c>
      <c r="K13" s="42">
        <v>3.4500000000000003E-2</v>
      </c>
      <c r="L13" s="39">
        <f t="shared" si="2"/>
        <v>1.7250000000000001</v>
      </c>
    </row>
    <row r="14" spans="1:12" s="8" customFormat="1" ht="37.5" customHeight="1">
      <c r="A14" s="30" t="s">
        <v>10</v>
      </c>
      <c r="B14" s="32" t="s">
        <v>45</v>
      </c>
      <c r="C14" s="33" t="s">
        <v>69</v>
      </c>
      <c r="D14" s="34" t="s">
        <v>49</v>
      </c>
      <c r="E14" s="35">
        <v>996</v>
      </c>
      <c r="F14" s="31">
        <v>12</v>
      </c>
      <c r="G14" s="42">
        <v>15.7</v>
      </c>
      <c r="H14" s="39">
        <f t="shared" si="0"/>
        <v>1303.0999999999999</v>
      </c>
      <c r="I14" s="40" t="s">
        <v>87</v>
      </c>
      <c r="J14" s="39">
        <f t="shared" si="1"/>
        <v>83</v>
      </c>
      <c r="K14" s="42">
        <v>3.4500000000000003E-2</v>
      </c>
      <c r="L14" s="39">
        <f t="shared" si="2"/>
        <v>2.8635000000000002</v>
      </c>
    </row>
    <row r="15" spans="1:12" s="8" customFormat="1" ht="37.5" customHeight="1">
      <c r="A15" s="30" t="s">
        <v>11</v>
      </c>
      <c r="B15" s="32" t="s">
        <v>27</v>
      </c>
      <c r="C15" s="33" t="s">
        <v>70</v>
      </c>
      <c r="D15" s="34" t="s">
        <v>50</v>
      </c>
      <c r="E15" s="35">
        <v>1200</v>
      </c>
      <c r="F15" s="31">
        <v>10</v>
      </c>
      <c r="G15" s="42">
        <v>17</v>
      </c>
      <c r="H15" s="39">
        <f t="shared" si="0"/>
        <v>2040</v>
      </c>
      <c r="I15" s="40" t="s">
        <v>87</v>
      </c>
      <c r="J15" s="39">
        <f t="shared" si="1"/>
        <v>120</v>
      </c>
      <c r="K15" s="42">
        <v>3.4500000000000003E-2</v>
      </c>
      <c r="L15" s="39">
        <f t="shared" si="2"/>
        <v>4.1400000000000006</v>
      </c>
    </row>
    <row r="16" spans="1:12" s="8" customFormat="1" ht="37.5" customHeight="1">
      <c r="A16" s="30" t="s">
        <v>12</v>
      </c>
      <c r="B16" s="32" t="s">
        <v>27</v>
      </c>
      <c r="C16" s="33" t="s">
        <v>71</v>
      </c>
      <c r="D16" s="34" t="s">
        <v>50</v>
      </c>
      <c r="E16" s="35">
        <v>300</v>
      </c>
      <c r="F16" s="31">
        <v>10</v>
      </c>
      <c r="G16" s="42">
        <v>16.7</v>
      </c>
      <c r="H16" s="39">
        <f t="shared" si="0"/>
        <v>501</v>
      </c>
      <c r="I16" s="40" t="s">
        <v>87</v>
      </c>
      <c r="J16" s="39">
        <f t="shared" si="1"/>
        <v>30</v>
      </c>
      <c r="K16" s="42">
        <v>3.4500000000000003E-2</v>
      </c>
      <c r="L16" s="39">
        <f t="shared" si="2"/>
        <v>1.0350000000000001</v>
      </c>
    </row>
    <row r="17" spans="1:12" s="8" customFormat="1" ht="38.25" customHeight="1">
      <c r="A17" s="30" t="s">
        <v>13</v>
      </c>
      <c r="B17" s="32" t="s">
        <v>46</v>
      </c>
      <c r="C17" s="33" t="s">
        <v>72</v>
      </c>
      <c r="D17" s="34" t="s">
        <v>51</v>
      </c>
      <c r="E17" s="35">
        <v>408</v>
      </c>
      <c r="F17" s="31">
        <v>8</v>
      </c>
      <c r="G17" s="42">
        <v>21.3</v>
      </c>
      <c r="H17" s="39">
        <f t="shared" si="0"/>
        <v>1086.3</v>
      </c>
      <c r="I17" s="40" t="s">
        <v>87</v>
      </c>
      <c r="J17" s="39">
        <f t="shared" si="1"/>
        <v>51</v>
      </c>
      <c r="K17" s="42">
        <v>3.4500000000000003E-2</v>
      </c>
      <c r="L17" s="39">
        <f t="shared" si="2"/>
        <v>1.7595000000000001</v>
      </c>
    </row>
    <row r="18" spans="1:12" s="8" customFormat="1" ht="38.25" customHeight="1">
      <c r="A18" s="56"/>
      <c r="B18" s="57"/>
      <c r="C18" s="58"/>
      <c r="D18" s="59"/>
      <c r="E18" s="60"/>
      <c r="F18" s="61"/>
      <c r="G18" s="62"/>
      <c r="H18" s="63"/>
      <c r="I18" s="64"/>
      <c r="J18" s="63"/>
      <c r="K18" s="67" t="s">
        <v>97</v>
      </c>
      <c r="L18" s="67"/>
    </row>
    <row r="19" spans="1:12" s="8" customFormat="1" ht="38.25" customHeight="1">
      <c r="A19" s="30" t="s">
        <v>14</v>
      </c>
      <c r="B19" s="32" t="s">
        <v>46</v>
      </c>
      <c r="C19" s="33" t="s">
        <v>73</v>
      </c>
      <c r="D19" s="34" t="s">
        <v>51</v>
      </c>
      <c r="E19" s="35">
        <v>96</v>
      </c>
      <c r="F19" s="31">
        <v>8</v>
      </c>
      <c r="G19" s="42">
        <v>20.399999999999999</v>
      </c>
      <c r="H19" s="39">
        <f t="shared" si="0"/>
        <v>244.79999999999998</v>
      </c>
      <c r="I19" s="40" t="s">
        <v>87</v>
      </c>
      <c r="J19" s="39">
        <f t="shared" si="1"/>
        <v>12</v>
      </c>
      <c r="K19" s="42">
        <v>3.4500000000000003E-2</v>
      </c>
      <c r="L19" s="39">
        <f t="shared" si="2"/>
        <v>0.41400000000000003</v>
      </c>
    </row>
    <row r="20" spans="1:12" s="8" customFormat="1" ht="38.25" customHeight="1">
      <c r="A20" s="30" t="s">
        <v>15</v>
      </c>
      <c r="B20" s="32" t="s">
        <v>74</v>
      </c>
      <c r="C20" s="33" t="s">
        <v>75</v>
      </c>
      <c r="D20" s="34" t="s">
        <v>52</v>
      </c>
      <c r="E20" s="35">
        <v>300</v>
      </c>
      <c r="F20" s="31">
        <v>5</v>
      </c>
      <c r="G20" s="42">
        <v>17.5</v>
      </c>
      <c r="H20" s="39">
        <f t="shared" si="0"/>
        <v>1050</v>
      </c>
      <c r="I20" s="40" t="s">
        <v>87</v>
      </c>
      <c r="J20" s="39">
        <f t="shared" si="1"/>
        <v>60</v>
      </c>
      <c r="K20" s="42">
        <v>3.4500000000000003E-2</v>
      </c>
      <c r="L20" s="39">
        <f t="shared" si="2"/>
        <v>2.0700000000000003</v>
      </c>
    </row>
    <row r="21" spans="1:12" s="8" customFormat="1" ht="38.25" customHeight="1">
      <c r="A21" s="30" t="s">
        <v>16</v>
      </c>
      <c r="B21" s="32" t="s">
        <v>47</v>
      </c>
      <c r="C21" s="33" t="s">
        <v>76</v>
      </c>
      <c r="D21" s="34" t="s">
        <v>53</v>
      </c>
      <c r="E21" s="35">
        <v>200</v>
      </c>
      <c r="F21" s="31">
        <v>5</v>
      </c>
      <c r="G21" s="42">
        <v>21</v>
      </c>
      <c r="H21" s="39">
        <f t="shared" si="0"/>
        <v>840</v>
      </c>
      <c r="I21" s="40" t="s">
        <v>87</v>
      </c>
      <c r="J21" s="39">
        <f t="shared" si="1"/>
        <v>40</v>
      </c>
      <c r="K21" s="42">
        <v>3.4500000000000003E-2</v>
      </c>
      <c r="L21" s="39">
        <f t="shared" si="2"/>
        <v>1.3800000000000001</v>
      </c>
    </row>
    <row r="22" spans="1:12" s="8" customFormat="1" ht="38.25" customHeight="1">
      <c r="A22" s="30" t="s">
        <v>18</v>
      </c>
      <c r="B22" s="32" t="s">
        <v>77</v>
      </c>
      <c r="C22" s="33" t="s">
        <v>78</v>
      </c>
      <c r="D22" s="34" t="s">
        <v>54</v>
      </c>
      <c r="E22" s="35">
        <v>50</v>
      </c>
      <c r="F22" s="31">
        <v>2</v>
      </c>
      <c r="G22" s="42">
        <v>15.7</v>
      </c>
      <c r="H22" s="39">
        <f t="shared" si="0"/>
        <v>392.5</v>
      </c>
      <c r="I22" s="40" t="s">
        <v>87</v>
      </c>
      <c r="J22" s="39">
        <f t="shared" si="1"/>
        <v>25</v>
      </c>
      <c r="K22" s="42">
        <v>3.4500000000000003E-2</v>
      </c>
      <c r="L22" s="39">
        <f t="shared" si="2"/>
        <v>0.86250000000000004</v>
      </c>
    </row>
    <row r="23" spans="1:12" s="8" customFormat="1" ht="38.25" customHeight="1">
      <c r="A23" s="30" t="s">
        <v>19</v>
      </c>
      <c r="B23" s="32" t="s">
        <v>79</v>
      </c>
      <c r="C23" s="33" t="s">
        <v>80</v>
      </c>
      <c r="D23" s="34" t="s">
        <v>55</v>
      </c>
      <c r="E23" s="35">
        <v>50</v>
      </c>
      <c r="F23" s="31">
        <v>2</v>
      </c>
      <c r="G23" s="42">
        <v>18</v>
      </c>
      <c r="H23" s="39">
        <f t="shared" si="0"/>
        <v>450</v>
      </c>
      <c r="I23" s="40" t="s">
        <v>87</v>
      </c>
      <c r="J23" s="39">
        <f t="shared" si="1"/>
        <v>25</v>
      </c>
      <c r="K23" s="42">
        <v>3.4500000000000003E-2</v>
      </c>
      <c r="L23" s="39">
        <f t="shared" si="2"/>
        <v>0.86250000000000004</v>
      </c>
    </row>
    <row r="24" spans="1:12" s="8" customFormat="1" ht="38.25" customHeight="1">
      <c r="A24" s="30" t="s">
        <v>20</v>
      </c>
      <c r="B24" s="32" t="s">
        <v>81</v>
      </c>
      <c r="C24" s="36" t="s">
        <v>82</v>
      </c>
      <c r="D24" s="37" t="s">
        <v>56</v>
      </c>
      <c r="E24" s="35">
        <v>1000</v>
      </c>
      <c r="F24" s="31">
        <v>20</v>
      </c>
      <c r="G24" s="42">
        <v>13</v>
      </c>
      <c r="H24" s="39">
        <f t="shared" si="0"/>
        <v>650</v>
      </c>
      <c r="I24" s="39" t="s">
        <v>88</v>
      </c>
      <c r="J24" s="39">
        <f t="shared" si="1"/>
        <v>50</v>
      </c>
      <c r="K24" s="42">
        <f>47*32*52/1000000</f>
        <v>7.8208E-2</v>
      </c>
      <c r="L24" s="39">
        <f t="shared" si="2"/>
        <v>3.9104000000000001</v>
      </c>
    </row>
    <row r="25" spans="1:12" s="8" customFormat="1" ht="38.25" customHeight="1">
      <c r="A25" s="30" t="s">
        <v>21</v>
      </c>
      <c r="B25" s="32" t="s">
        <v>83</v>
      </c>
      <c r="C25" s="36" t="s">
        <v>84</v>
      </c>
      <c r="D25" s="37" t="s">
        <v>48</v>
      </c>
      <c r="E25" s="35">
        <v>1000</v>
      </c>
      <c r="F25" s="31">
        <v>10</v>
      </c>
      <c r="G25" s="42">
        <v>10.4</v>
      </c>
      <c r="H25" s="39">
        <f t="shared" si="0"/>
        <v>1040</v>
      </c>
      <c r="I25" s="39" t="s">
        <v>89</v>
      </c>
      <c r="J25" s="39">
        <f t="shared" si="1"/>
        <v>100</v>
      </c>
      <c r="K25" s="42">
        <f>48.5*34*25.5/1000000</f>
        <v>4.2049499999999997E-2</v>
      </c>
      <c r="L25" s="39">
        <f t="shared" si="2"/>
        <v>4.2049499999999993</v>
      </c>
    </row>
    <row r="26" spans="1:12" s="8" customFormat="1" ht="38.25" customHeight="1">
      <c r="A26" s="30" t="s">
        <v>22</v>
      </c>
      <c r="B26" s="32" t="s">
        <v>57</v>
      </c>
      <c r="C26" s="36" t="s">
        <v>85</v>
      </c>
      <c r="D26" s="37" t="s">
        <v>49</v>
      </c>
      <c r="E26" s="35">
        <v>500</v>
      </c>
      <c r="F26" s="31">
        <v>10</v>
      </c>
      <c r="G26" s="42">
        <v>14.3</v>
      </c>
      <c r="H26" s="39">
        <f t="shared" si="0"/>
        <v>715</v>
      </c>
      <c r="I26" s="39" t="s">
        <v>89</v>
      </c>
      <c r="J26" s="39">
        <f t="shared" si="1"/>
        <v>50</v>
      </c>
      <c r="K26" s="42">
        <f>48.5*34*25.5/1000000</f>
        <v>4.2049499999999997E-2</v>
      </c>
      <c r="L26" s="39">
        <f t="shared" si="2"/>
        <v>2.1024749999999996</v>
      </c>
    </row>
    <row r="27" spans="1:12" s="8" customFormat="1" ht="38.25" customHeight="1">
      <c r="A27" s="30" t="s">
        <v>23</v>
      </c>
      <c r="B27" s="32" t="s">
        <v>58</v>
      </c>
      <c r="C27" s="36" t="s">
        <v>86</v>
      </c>
      <c r="D27" s="37" t="s">
        <v>50</v>
      </c>
      <c r="E27" s="35">
        <v>500</v>
      </c>
      <c r="F27" s="31">
        <v>10</v>
      </c>
      <c r="G27" s="42">
        <v>17.7</v>
      </c>
      <c r="H27" s="39">
        <f t="shared" si="0"/>
        <v>885</v>
      </c>
      <c r="I27" s="39" t="s">
        <v>89</v>
      </c>
      <c r="J27" s="39">
        <f t="shared" si="1"/>
        <v>50</v>
      </c>
      <c r="K27" s="42">
        <f>48.5*34*25.5/1000000</f>
        <v>4.2049499999999997E-2</v>
      </c>
      <c r="L27" s="39">
        <f t="shared" si="2"/>
        <v>2.1024749999999996</v>
      </c>
    </row>
    <row r="28" spans="1:12" s="8" customFormat="1" ht="26.25" customHeight="1">
      <c r="A28" s="30" t="s">
        <v>24</v>
      </c>
      <c r="B28" s="32" t="s">
        <v>33</v>
      </c>
      <c r="C28" s="36" t="s">
        <v>59</v>
      </c>
      <c r="D28" s="38" t="s">
        <v>60</v>
      </c>
      <c r="E28" s="31">
        <v>2000</v>
      </c>
      <c r="F28" s="39">
        <v>20</v>
      </c>
      <c r="G28" s="43">
        <v>3.3</v>
      </c>
      <c r="H28" s="39">
        <f t="shared" si="0"/>
        <v>330</v>
      </c>
      <c r="I28" s="39" t="s">
        <v>90</v>
      </c>
      <c r="J28" s="39">
        <f t="shared" si="1"/>
        <v>100</v>
      </c>
      <c r="K28" s="43">
        <f>46*30*25/1000000</f>
        <v>3.4500000000000003E-2</v>
      </c>
      <c r="L28" s="39">
        <f t="shared" si="2"/>
        <v>3.45</v>
      </c>
    </row>
    <row r="29" spans="1:12" s="21" customFormat="1" ht="26.25" customHeight="1">
      <c r="A29" s="30" t="s">
        <v>32</v>
      </c>
      <c r="B29" s="32" t="s">
        <v>34</v>
      </c>
      <c r="C29" s="36" t="s">
        <v>35</v>
      </c>
      <c r="D29" s="38" t="s">
        <v>60</v>
      </c>
      <c r="E29" s="31">
        <v>3000</v>
      </c>
      <c r="F29" s="41">
        <v>20</v>
      </c>
      <c r="G29" s="42">
        <v>3.5</v>
      </c>
      <c r="H29" s="39">
        <f t="shared" si="0"/>
        <v>525</v>
      </c>
      <c r="I29" s="39" t="s">
        <v>91</v>
      </c>
      <c r="J29" s="39">
        <f t="shared" si="1"/>
        <v>150</v>
      </c>
      <c r="K29" s="42">
        <f>47*32*30/1000000</f>
        <v>4.512E-2</v>
      </c>
      <c r="L29" s="39">
        <f t="shared" si="2"/>
        <v>6.7679999999999998</v>
      </c>
    </row>
    <row r="30" spans="1:12">
      <c r="A30" s="27" t="s">
        <v>36</v>
      </c>
      <c r="B30" s="17"/>
      <c r="C30" s="16"/>
      <c r="D30" s="26"/>
      <c r="E30" s="44">
        <f>SUM(E9:E29)</f>
        <v>19624</v>
      </c>
      <c r="F30" s="45"/>
      <c r="G30" s="46"/>
      <c r="H30" s="50">
        <v>20920</v>
      </c>
      <c r="I30" s="47"/>
      <c r="J30" s="48">
        <f>SUM(J9:J29)</f>
        <v>1510</v>
      </c>
      <c r="K30" s="47"/>
      <c r="L30" s="49">
        <v>57.38</v>
      </c>
    </row>
    <row r="31" spans="1:12" ht="15.75">
      <c r="A31" s="10" t="s">
        <v>92</v>
      </c>
      <c r="B31" s="10"/>
      <c r="C31" s="10"/>
      <c r="D31" s="11"/>
      <c r="E31" s="9"/>
      <c r="F31" s="9"/>
      <c r="G31" s="20"/>
      <c r="H31" s="18"/>
      <c r="I31" s="14"/>
      <c r="J31" s="9"/>
      <c r="K31" s="9"/>
      <c r="L31" s="9"/>
    </row>
    <row r="32" spans="1:12" ht="15.75">
      <c r="A32" s="22" t="s">
        <v>93</v>
      </c>
      <c r="B32" s="23"/>
      <c r="C32" s="23"/>
      <c r="D32" s="24"/>
      <c r="E32" s="9"/>
      <c r="F32" s="9"/>
      <c r="G32" s="20"/>
      <c r="H32" s="9"/>
      <c r="I32" s="14"/>
      <c r="J32" s="9"/>
      <c r="K32" s="9"/>
      <c r="L32" s="9"/>
    </row>
    <row r="33" spans="1:12" ht="15.75">
      <c r="A33" s="10" t="s">
        <v>94</v>
      </c>
      <c r="B33" s="10"/>
      <c r="C33" s="10"/>
      <c r="D33" s="11"/>
      <c r="E33" s="9"/>
      <c r="F33" s="9"/>
      <c r="G33" s="20"/>
      <c r="H33" s="9"/>
      <c r="I33" s="13"/>
      <c r="J33" s="9"/>
      <c r="K33" s="9"/>
      <c r="L33" s="9"/>
    </row>
    <row r="34" spans="1:12" s="52" customFormat="1" ht="18.75">
      <c r="A34" s="51" t="s">
        <v>95</v>
      </c>
      <c r="B34" s="51"/>
      <c r="C34" s="51"/>
      <c r="D34" s="51"/>
      <c r="G34" s="53"/>
      <c r="H34" s="55" t="s">
        <v>98</v>
      </c>
      <c r="I34" s="54"/>
    </row>
    <row r="35" spans="1:12">
      <c r="A35" s="1"/>
      <c r="B35" s="1"/>
      <c r="C35" s="1"/>
      <c r="D35" s="1"/>
      <c r="J35" s="12"/>
    </row>
  </sheetData>
  <mergeCells count="7">
    <mergeCell ref="A7:D7"/>
    <mergeCell ref="J7:K7"/>
    <mergeCell ref="K18:L18"/>
    <mergeCell ref="A1:L1"/>
    <mergeCell ref="A2:L2"/>
    <mergeCell ref="A3:L3"/>
    <mergeCell ref="A4:L4"/>
  </mergeCells>
  <phoneticPr fontId="1" type="noConversion"/>
  <conditionalFormatting sqref="I9">
    <cfRule type="colorScale" priority="5">
      <colorScale>
        <cfvo type="min"/>
        <cfvo type="max"/>
        <color theme="6" tint="0.39997558519241921"/>
        <color rgb="FFFFEF9C"/>
      </colorScale>
    </cfRule>
    <cfRule type="colorScale" priority="6">
      <colorScale>
        <cfvo type="min"/>
        <cfvo type="max"/>
        <color rgb="FFFFEF9C"/>
        <color rgb="FF63BE7B"/>
      </colorScale>
    </cfRule>
  </conditionalFormatting>
  <conditionalFormatting sqref="I9">
    <cfRule type="colorScale" priority="3">
      <colorScale>
        <cfvo type="min"/>
        <cfvo type="max"/>
        <color theme="6" tint="0.39997558519241921"/>
        <color rgb="FFFFEF9C"/>
      </colorScale>
    </cfRule>
    <cfRule type="colorScale" priority="4">
      <colorScale>
        <cfvo type="min"/>
        <cfvo type="max"/>
        <color rgb="FFFFEF9C"/>
        <color rgb="FF63BE7B"/>
      </colorScale>
    </cfRule>
  </conditionalFormatting>
  <conditionalFormatting sqref="I10:I23">
    <cfRule type="colorScale" priority="1">
      <colorScale>
        <cfvo type="min"/>
        <cfvo type="max"/>
        <color theme="6" tint="0.39997558519241921"/>
        <color rgb="FFFFEF9C"/>
      </colorScale>
    </cfRule>
    <cfRule type="colorScale" priority="2">
      <colorScale>
        <cfvo type="min"/>
        <cfvo type="max"/>
        <color rgb="FFFFEF9C"/>
        <color rgb="FF63BE7B"/>
      </colorScale>
    </cfRule>
  </conditionalFormatting>
  <printOptions horizontalCentered="1"/>
  <pageMargins left="0.31496062992125984" right="0.31496062992125984" top="0.35433070866141736" bottom="0.35433070866141736" header="0.11811023622047245" footer="0.11811023622047245"/>
  <pageSetup paperSize="9" orientation="landscape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PL</vt:lpstr>
      <vt:lpstr>PL!Yazdırma_Alanı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2013-05-28T09:53:42Z</cp:lastPrinted>
  <dcterms:created xsi:type="dcterms:W3CDTF">2006-09-13T11:21:51Z</dcterms:created>
  <dcterms:modified xsi:type="dcterms:W3CDTF">2013-05-29T08:15:46Z</dcterms:modified>
</cp:coreProperties>
</file>