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440" windowHeight="9630"/>
  </bookViews>
  <sheets>
    <sheet name="装箱单 " sheetId="1" r:id="rId1"/>
  </sheets>
  <calcPr calcId="145621"/>
</workbook>
</file>

<file path=xl/calcChain.xml><?xml version="1.0" encoding="utf-8"?>
<calcChain xmlns="http://schemas.openxmlformats.org/spreadsheetml/2006/main">
  <c r="L46" i="1" l="1"/>
  <c r="H46" i="1"/>
  <c r="G46" i="1"/>
  <c r="D46" i="1"/>
  <c r="B46" i="1"/>
  <c r="L43" i="1"/>
  <c r="D42" i="1"/>
  <c r="L42" i="1" s="1"/>
  <c r="D41" i="1"/>
  <c r="L41" i="1" s="1"/>
  <c r="D40" i="1"/>
  <c r="L40" i="1" s="1"/>
  <c r="D39" i="1"/>
  <c r="L39" i="1" s="1"/>
  <c r="D38" i="1"/>
  <c r="L38" i="1" s="1"/>
  <c r="D37" i="1"/>
  <c r="L37" i="1" s="1"/>
  <c r="D36" i="1"/>
  <c r="L36" i="1" s="1"/>
  <c r="D35" i="1"/>
  <c r="L35" i="1" s="1"/>
  <c r="D34" i="1"/>
  <c r="L34" i="1" s="1"/>
  <c r="D33" i="1"/>
  <c r="L33" i="1" s="1"/>
  <c r="G33" i="1" l="1"/>
  <c r="G34" i="1"/>
  <c r="G35" i="1"/>
  <c r="G36" i="1"/>
  <c r="G37" i="1"/>
  <c r="G38" i="1"/>
  <c r="G39" i="1"/>
  <c r="G40" i="1"/>
  <c r="G41" i="1"/>
  <c r="G42" i="1"/>
  <c r="H33" i="1"/>
  <c r="H34" i="1"/>
  <c r="H35" i="1"/>
  <c r="H36" i="1"/>
  <c r="H37" i="1"/>
  <c r="H38" i="1"/>
  <c r="H39" i="1"/>
  <c r="H40" i="1"/>
  <c r="H41" i="1"/>
  <c r="H42" i="1"/>
  <c r="D17" i="1" l="1"/>
  <c r="H17" i="1" s="1"/>
  <c r="D32" i="1"/>
  <c r="H32" i="1" s="1"/>
  <c r="D24" i="1"/>
  <c r="L24" i="1" s="1"/>
  <c r="D25" i="1"/>
  <c r="H25" i="1" s="1"/>
  <c r="D26" i="1"/>
  <c r="L26" i="1" s="1"/>
  <c r="D27" i="1"/>
  <c r="H27" i="1" s="1"/>
  <c r="D28" i="1"/>
  <c r="L28" i="1" s="1"/>
  <c r="D29" i="1"/>
  <c r="L29" i="1" s="1"/>
  <c r="D30" i="1"/>
  <c r="L30" i="1" s="1"/>
  <c r="D31" i="1"/>
  <c r="H31" i="1" s="1"/>
  <c r="H15" i="1"/>
  <c r="H19" i="1"/>
  <c r="G15" i="1"/>
  <c r="G19" i="1"/>
  <c r="D23" i="1"/>
  <c r="L23" i="1" s="1"/>
  <c r="L19" i="1"/>
  <c r="L15" i="1"/>
  <c r="D13" i="1"/>
  <c r="H13" i="1" s="1"/>
  <c r="D14" i="1"/>
  <c r="H14" i="1" s="1"/>
  <c r="D22" i="1"/>
  <c r="L22" i="1" s="1"/>
  <c r="D21" i="1"/>
  <c r="H21" i="1" s="1"/>
  <c r="D20" i="1"/>
  <c r="H20" i="1" s="1"/>
  <c r="L14" i="1"/>
  <c r="D16" i="1"/>
  <c r="L16" i="1" s="1"/>
  <c r="D18" i="1"/>
  <c r="H18" i="1" s="1"/>
  <c r="D12" i="1"/>
  <c r="H12" i="1" s="1"/>
  <c r="L13" i="1" l="1"/>
  <c r="G17" i="1"/>
  <c r="L17" i="1"/>
  <c r="G12" i="1"/>
  <c r="G14" i="1"/>
  <c r="L12" i="1"/>
  <c r="G13" i="1"/>
  <c r="G24" i="1"/>
  <c r="G25" i="1"/>
  <c r="G27" i="1"/>
  <c r="G28" i="1"/>
  <c r="G30" i="1"/>
  <c r="G31" i="1"/>
  <c r="L31" i="1"/>
  <c r="L27" i="1"/>
  <c r="L25" i="1"/>
  <c r="G32" i="1"/>
  <c r="L32" i="1"/>
  <c r="H24" i="1"/>
  <c r="H28" i="1"/>
  <c r="H30" i="1"/>
  <c r="L20" i="1"/>
  <c r="G26" i="1"/>
  <c r="G22" i="1"/>
  <c r="G20" i="1"/>
  <c r="G18" i="1"/>
  <c r="H26" i="1"/>
  <c r="H22" i="1"/>
  <c r="G29" i="1"/>
  <c r="G23" i="1"/>
  <c r="G21" i="1"/>
  <c r="G16" i="1"/>
  <c r="H29" i="1"/>
  <c r="H23" i="1"/>
  <c r="H16" i="1"/>
  <c r="L18" i="1"/>
  <c r="L21" i="1"/>
</calcChain>
</file>

<file path=xl/sharedStrings.xml><?xml version="1.0" encoding="utf-8"?>
<sst xmlns="http://schemas.openxmlformats.org/spreadsheetml/2006/main" count="49" uniqueCount="44">
  <si>
    <t>Measurement</t>
  </si>
  <si>
    <t>立方数</t>
    <phoneticPr fontId="3" type="noConversion"/>
  </si>
  <si>
    <t>N.W</t>
    <phoneticPr fontId="3" type="noConversion"/>
  </si>
  <si>
    <t>G.W</t>
    <phoneticPr fontId="3" type="noConversion"/>
  </si>
  <si>
    <t>m³</t>
    <phoneticPr fontId="3" type="noConversion"/>
  </si>
  <si>
    <t>AD-S30</t>
  </si>
  <si>
    <t>AD-S36</t>
  </si>
  <si>
    <t>AD-S32</t>
  </si>
  <si>
    <t>AD-S33</t>
  </si>
  <si>
    <t>MD-177</t>
  </si>
  <si>
    <t>IP-1044</t>
  </si>
  <si>
    <t>IP-6044</t>
  </si>
  <si>
    <t>IP-8044</t>
  </si>
  <si>
    <t>SLX-425</t>
    <phoneticPr fontId="2" type="noConversion"/>
  </si>
  <si>
    <t>ITEM</t>
    <phoneticPr fontId="3" type="noConversion"/>
  </si>
  <si>
    <t>QTY</t>
    <phoneticPr fontId="2" type="noConversion"/>
  </si>
  <si>
    <t>MHL-75</t>
  </si>
  <si>
    <t>SL-DRW05</t>
  </si>
  <si>
    <t>SL-HSW33</t>
  </si>
  <si>
    <t>SL-LU612</t>
  </si>
  <si>
    <t>SL-U55</t>
  </si>
  <si>
    <t>MD-158</t>
  </si>
  <si>
    <t>SL-06T</t>
  </si>
  <si>
    <t>ANC-59D</t>
  </si>
  <si>
    <t>AD-S10</t>
    <phoneticPr fontId="2" type="noConversion"/>
  </si>
  <si>
    <t>KINGLETIAN INTERNATIONAL ELECTRONIC CO.,LTD</t>
  </si>
  <si>
    <t>NO,6.XIAO QIAN EAST ROAD,XIN WEI VILLAGE,XINTANG TOWN,ZENGCHENG DISTRICT,GUANGZHOU,CHINA</t>
  </si>
  <si>
    <t>TEL:020-22667699 FAX:020-22667689</t>
  </si>
  <si>
    <t>商　　业   发   票</t>
  </si>
  <si>
    <t xml:space="preserve">CONSIGNEE: SEGMENT BILGISAYAR DIS TIC LTD STI       </t>
  </si>
  <si>
    <t>SEHIT ER CIHAN NAMLI STREET NO: 79/B 34387 SISLI- ISTANBUL TURKEY</t>
  </si>
  <si>
    <t xml:space="preserve">TEL.0090-212-2666290                  </t>
  </si>
  <si>
    <t>DATE:15-10-2015</t>
  </si>
  <si>
    <t xml:space="preserve">FAX.0090-212-2666298  </t>
  </si>
  <si>
    <t>INV. NO: PI-K-C150902B-2</t>
  </si>
  <si>
    <t>PACKING LIST</t>
  </si>
  <si>
    <t>PCSD/CTN</t>
  </si>
  <si>
    <t>CTNS</t>
  </si>
  <si>
    <t>单位净重KG</t>
  </si>
  <si>
    <t>单位毛重KG</t>
  </si>
  <si>
    <t>总净重KG</t>
  </si>
  <si>
    <t>总毛重KG</t>
  </si>
  <si>
    <t>箱子尺寸(CM)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</si>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</sst>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_);[Red]\(0.0\)"/>
    <numFmt numFmtId="165" formatCode="0_ ;[Red]\-0\ "/>
    <numFmt numFmtId="166" formatCode="0_);[Red]\(0\)"/>
    <numFmt numFmtId="167" formatCode="0.0_ "/>
    <numFmt numFmtId="168" formatCode="#,##0.000"/>
  </numFmts>
  <fonts count="39">
    <font>
      <sz val="12"/>
      <name val="宋体"/>
      <charset val="134"/>
    </font>
    <font>
      <sz val="12"/>
      <name val="宋体"/>
      <charset val="134"/>
    </font>
    <font>
      <sz val="9"/>
      <name val="Calibri"/>
      <family val="2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11"/>
      <name val="宋体"/>
      <family val="3"/>
      <charset val="134"/>
    </font>
    <font>
      <sz val="12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10.5"/>
      <name val="宋体"/>
      <charset val="134"/>
    </font>
    <font>
      <sz val="9"/>
      <color indexed="8"/>
      <name val="Times New Roman"/>
      <family val="1"/>
    </font>
    <font>
      <sz val="10"/>
      <name val="Helv"/>
      <family val="2"/>
    </font>
    <font>
      <sz val="1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color indexed="8"/>
      <name val="Arial"/>
      <family val="2"/>
    </font>
    <font>
      <sz val="18"/>
      <name val="Times New Roman"/>
      <family val="1"/>
      <charset val="162"/>
    </font>
    <font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u/>
      <sz val="18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9">
    <xf numFmtId="0" fontId="0" fillId="0" borderId="0" applyNumberFormat="0" applyFill="0" applyBorder="0" applyAlignment="0" applyProtection="0"/>
    <xf numFmtId="0" fontId="1" fillId="0" borderId="0"/>
    <xf numFmtId="0" fontId="1" fillId="0" borderId="0">
      <alignment vertical="center"/>
    </xf>
    <xf numFmtId="0" fontId="10" fillId="2" borderId="0">
      <alignment horizontal="center" vertical="center"/>
    </xf>
    <xf numFmtId="0" fontId="1" fillId="0" borderId="0" applyNumberFormat="0" applyFill="0" applyBorder="0" applyAlignment="0" applyProtection="0"/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2" borderId="0">
      <alignment horizontal="left" vertical="center"/>
    </xf>
    <xf numFmtId="0" fontId="30" fillId="2" borderId="0">
      <alignment horizontal="left" vertical="top"/>
    </xf>
    <xf numFmtId="0" fontId="26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0" borderId="0"/>
    <xf numFmtId="0" fontId="22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24" borderId="13" applyNumberFormat="0" applyFont="0" applyAlignment="0" applyProtection="0">
      <alignment vertical="center"/>
    </xf>
  </cellStyleXfs>
  <cellXfs count="88">
    <xf numFmtId="0" fontId="0" fillId="0" borderId="0" xfId="0" applyAlignment="1">
      <alignment vertical="center"/>
    </xf>
    <xf numFmtId="0" fontId="1" fillId="0" borderId="0" xfId="1" applyFont="1" applyFill="1"/>
    <xf numFmtId="0" fontId="1" fillId="0" borderId="0" xfId="1" applyFont="1" applyFill="1" applyBorder="1"/>
    <xf numFmtId="0" fontId="4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9" fillId="0" borderId="0" xfId="1" applyFont="1" applyFill="1" applyBorder="1"/>
    <xf numFmtId="0" fontId="9" fillId="0" borderId="0" xfId="1" applyFont="1" applyFill="1"/>
    <xf numFmtId="0" fontId="8" fillId="0" borderId="0" xfId="1" applyFont="1" applyFill="1"/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34" fillId="0" borderId="0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34" fillId="0" borderId="0" xfId="0" applyFont="1" applyBorder="1"/>
    <xf numFmtId="0" fontId="34" fillId="0" borderId="0" xfId="0" applyFont="1" applyBorder="1" applyAlignment="1">
      <alignment horizontal="center" vertical="center" shrinkToFit="1"/>
    </xf>
    <xf numFmtId="0" fontId="34" fillId="0" borderId="0" xfId="0" applyFont="1" applyFill="1"/>
    <xf numFmtId="0" fontId="36" fillId="0" borderId="2" xfId="7" applyFont="1" applyFill="1" applyBorder="1" applyAlignment="1">
      <alignment horizontal="center" vertical="center" wrapText="1"/>
    </xf>
    <xf numFmtId="0" fontId="36" fillId="0" borderId="1" xfId="7" applyFont="1" applyFill="1" applyBorder="1" applyAlignment="1">
      <alignment horizontal="center" vertical="center" wrapText="1"/>
    </xf>
    <xf numFmtId="0" fontId="36" fillId="0" borderId="2" xfId="6" applyFont="1" applyBorder="1" applyAlignment="1" applyProtection="1">
      <alignment horizontal="center" vertical="center" wrapText="1"/>
    </xf>
    <xf numFmtId="3" fontId="36" fillId="0" borderId="2" xfId="7" applyNumberFormat="1" applyFont="1" applyFill="1" applyBorder="1" applyAlignment="1">
      <alignment horizontal="center" vertical="center" wrapText="1"/>
    </xf>
    <xf numFmtId="166" fontId="36" fillId="0" borderId="2" xfId="6" applyNumberFormat="1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4" fontId="36" fillId="0" borderId="2" xfId="10" applyNumberFormat="1" applyFont="1" applyBorder="1" applyAlignment="1">
      <alignment horizontal="center" vertical="center"/>
    </xf>
    <xf numFmtId="4" fontId="36" fillId="0" borderId="2" xfId="0" applyNumberFormat="1" applyFont="1" applyFill="1" applyBorder="1" applyAlignment="1">
      <alignment horizontal="center" vertical="center"/>
    </xf>
    <xf numFmtId="167" fontId="36" fillId="0" borderId="2" xfId="11" applyNumberFormat="1" applyFont="1" applyBorder="1" applyAlignment="1">
      <alignment horizontal="center" vertical="center" wrapText="1"/>
    </xf>
    <xf numFmtId="3" fontId="36" fillId="0" borderId="2" xfId="1" applyNumberFormat="1" applyFont="1" applyFill="1" applyBorder="1" applyAlignment="1">
      <alignment horizontal="center" vertical="center"/>
    </xf>
    <xf numFmtId="3" fontId="36" fillId="0" borderId="2" xfId="14" applyNumberFormat="1" applyFont="1" applyFill="1" applyBorder="1" applyAlignment="1">
      <alignment horizontal="center" vertical="center" wrapText="1"/>
    </xf>
    <xf numFmtId="166" fontId="36" fillId="0" borderId="2" xfId="13" applyNumberFormat="1" applyFont="1" applyBorder="1" applyAlignment="1">
      <alignment horizontal="center" vertical="center"/>
    </xf>
    <xf numFmtId="4" fontId="36" fillId="0" borderId="2" xfId="13" applyNumberFormat="1" applyFont="1" applyBorder="1" applyAlignment="1">
      <alignment horizontal="center" vertical="center"/>
    </xf>
    <xf numFmtId="167" fontId="36" fillId="0" borderId="2" xfId="13" applyNumberFormat="1" applyFont="1" applyBorder="1" applyAlignment="1">
      <alignment horizontal="center" vertical="center" wrapText="1"/>
    </xf>
    <xf numFmtId="165" fontId="36" fillId="0" borderId="2" xfId="14" applyNumberFormat="1" applyFont="1" applyFill="1" applyBorder="1" applyAlignment="1">
      <alignment horizontal="center" vertical="center" wrapText="1"/>
    </xf>
    <xf numFmtId="0" fontId="36" fillId="0" borderId="2" xfId="1" applyFont="1" applyFill="1" applyBorder="1" applyAlignment="1">
      <alignment horizontal="center" vertical="center"/>
    </xf>
    <xf numFmtId="167" fontId="36" fillId="0" borderId="2" xfId="8" applyNumberFormat="1" applyFont="1" applyBorder="1" applyAlignment="1">
      <alignment horizontal="center" vertical="center" wrapText="1"/>
    </xf>
    <xf numFmtId="3" fontId="36" fillId="0" borderId="3" xfId="48" applyNumberFormat="1" applyFont="1" applyFill="1" applyBorder="1" applyAlignment="1">
      <alignment horizontal="center" vertical="center" wrapText="1"/>
    </xf>
    <xf numFmtId="166" fontId="36" fillId="0" borderId="3" xfId="9" applyNumberFormat="1" applyFont="1" applyBorder="1" applyAlignment="1">
      <alignment horizontal="center" vertical="center"/>
    </xf>
    <xf numFmtId="4" fontId="36" fillId="0" borderId="3" xfId="10" applyNumberFormat="1" applyFont="1" applyBorder="1" applyAlignment="1">
      <alignment horizontal="center" vertical="center"/>
    </xf>
    <xf numFmtId="0" fontId="36" fillId="25" borderId="1" xfId="1" applyFont="1" applyFill="1" applyBorder="1" applyAlignment="1">
      <alignment horizontal="center" vertical="center"/>
    </xf>
    <xf numFmtId="3" fontId="36" fillId="25" borderId="2" xfId="1" applyNumberFormat="1" applyFont="1" applyFill="1" applyBorder="1" applyAlignment="1">
      <alignment horizontal="center" vertical="center"/>
    </xf>
    <xf numFmtId="0" fontId="36" fillId="25" borderId="1" xfId="0" applyFont="1" applyFill="1" applyBorder="1" applyAlignment="1">
      <alignment horizontal="center" vertical="center"/>
    </xf>
    <xf numFmtId="4" fontId="36" fillId="25" borderId="4" xfId="10" applyNumberFormat="1" applyFont="1" applyFill="1" applyBorder="1" applyAlignment="1">
      <alignment horizontal="center" vertical="center"/>
    </xf>
    <xf numFmtId="4" fontId="36" fillId="25" borderId="1" xfId="0" applyNumberFormat="1" applyFont="1" applyFill="1" applyBorder="1" applyAlignment="1">
      <alignment horizontal="center" vertical="center"/>
    </xf>
    <xf numFmtId="164" fontId="37" fillId="0" borderId="2" xfId="1" applyNumberFormat="1" applyFont="1" applyFill="1" applyBorder="1" applyAlignment="1">
      <alignment horizontal="center"/>
    </xf>
    <xf numFmtId="164" fontId="37" fillId="0" borderId="2" xfId="1" applyNumberFormat="1" applyFont="1" applyFill="1" applyBorder="1" applyAlignment="1">
      <alignment horizontal="center" vertical="center" wrapText="1"/>
    </xf>
    <xf numFmtId="3" fontId="37" fillId="0" borderId="2" xfId="1" applyNumberFormat="1" applyFont="1" applyFill="1" applyBorder="1" applyAlignment="1">
      <alignment horizontal="center" vertical="center" wrapText="1"/>
    </xf>
    <xf numFmtId="4" fontId="37" fillId="0" borderId="2" xfId="1" applyNumberFormat="1" applyFont="1" applyFill="1" applyBorder="1" applyAlignment="1">
      <alignment horizontal="center" vertical="center" wrapText="1"/>
    </xf>
    <xf numFmtId="168" fontId="36" fillId="0" borderId="2" xfId="0" applyNumberFormat="1" applyFont="1" applyFill="1" applyBorder="1" applyAlignment="1">
      <alignment horizontal="center" vertical="center"/>
    </xf>
    <xf numFmtId="168" fontId="36" fillId="25" borderId="1" xfId="0" applyNumberFormat="1" applyFont="1" applyFill="1" applyBorder="1" applyAlignment="1">
      <alignment horizontal="center" vertical="center"/>
    </xf>
    <xf numFmtId="168" fontId="37" fillId="0" borderId="2" xfId="1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168" fontId="36" fillId="0" borderId="1" xfId="0" applyNumberFormat="1" applyFont="1" applyFill="1" applyBorder="1" applyAlignment="1">
      <alignment horizontal="center" vertical="center"/>
    </xf>
    <xf numFmtId="168" fontId="36" fillId="0" borderId="4" xfId="0" applyNumberFormat="1" applyFont="1" applyFill="1" applyBorder="1" applyAlignment="1">
      <alignment horizontal="center" vertical="center"/>
    </xf>
    <xf numFmtId="168" fontId="36" fillId="0" borderId="3" xfId="0" applyNumberFormat="1" applyFont="1" applyFill="1" applyBorder="1" applyAlignment="1">
      <alignment horizontal="center" vertical="center"/>
    </xf>
    <xf numFmtId="4" fontId="36" fillId="0" borderId="1" xfId="0" applyNumberFormat="1" applyFont="1" applyFill="1" applyBorder="1" applyAlignment="1">
      <alignment horizontal="center" vertical="center"/>
    </xf>
    <xf numFmtId="4" fontId="36" fillId="0" borderId="4" xfId="0" applyNumberFormat="1" applyFont="1" applyFill="1" applyBorder="1" applyAlignment="1">
      <alignment horizontal="center" vertical="center"/>
    </xf>
    <xf numFmtId="4" fontId="36" fillId="0" borderId="3" xfId="0" applyNumberFormat="1" applyFont="1" applyFill="1" applyBorder="1" applyAlignment="1">
      <alignment horizontal="center" vertical="center"/>
    </xf>
    <xf numFmtId="167" fontId="36" fillId="0" borderId="1" xfId="8" applyNumberFormat="1" applyFont="1" applyBorder="1" applyAlignment="1">
      <alignment horizontal="center" vertical="center" wrapText="1"/>
    </xf>
    <xf numFmtId="167" fontId="36" fillId="0" borderId="4" xfId="8" applyNumberFormat="1" applyFont="1" applyBorder="1" applyAlignment="1">
      <alignment horizontal="center" vertical="center" wrapText="1"/>
    </xf>
    <xf numFmtId="167" fontId="36" fillId="0" borderId="3" xfId="8" applyNumberFormat="1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4" fontId="36" fillId="0" borderId="1" xfId="10" applyNumberFormat="1" applyFont="1" applyBorder="1" applyAlignment="1">
      <alignment horizontal="center" vertical="center"/>
    </xf>
    <xf numFmtId="4" fontId="36" fillId="0" borderId="4" xfId="10" applyNumberFormat="1" applyFont="1" applyBorder="1" applyAlignment="1">
      <alignment horizontal="center" vertical="center"/>
    </xf>
    <xf numFmtId="4" fontId="36" fillId="0" borderId="3" xfId="10" applyNumberFormat="1" applyFont="1" applyBorder="1" applyAlignment="1">
      <alignment horizontal="center" vertical="center"/>
    </xf>
    <xf numFmtId="0" fontId="36" fillId="0" borderId="1" xfId="7" applyFont="1" applyFill="1" applyBorder="1" applyAlignment="1">
      <alignment horizontal="center" vertical="center" wrapText="1"/>
    </xf>
    <xf numFmtId="0" fontId="36" fillId="0" borderId="3" xfId="7" applyFont="1" applyFill="1" applyBorder="1" applyAlignment="1">
      <alignment horizontal="center" vertical="center" wrapText="1"/>
    </xf>
    <xf numFmtId="0" fontId="36" fillId="0" borderId="4" xfId="7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 shrinkToFit="1"/>
    </xf>
    <xf numFmtId="0" fontId="32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0" fontId="3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3" fillId="0" borderId="0" xfId="0" applyFont="1" applyAlignment="1">
      <alignment horizontal="center" vertical="center" wrapText="1" shrinkToFit="1"/>
    </xf>
    <xf numFmtId="0" fontId="0" fillId="0" borderId="0" xfId="0" applyAlignment="1">
      <alignment vertical="center" wrapText="1"/>
    </xf>
    <xf numFmtId="0" fontId="34" fillId="0" borderId="0" xfId="0" applyFont="1" applyBorder="1" applyAlignment="1">
      <alignment horizontal="center" vertical="center" wrapText="1" shrinkToFit="1"/>
    </xf>
    <xf numFmtId="0" fontId="34" fillId="0" borderId="0" xfId="0" applyFont="1" applyAlignment="1">
      <alignment horizontal="center" vertical="center" wrapText="1" shrinkToFit="1"/>
    </xf>
    <xf numFmtId="0" fontId="35" fillId="0" borderId="0" xfId="0" applyFont="1" applyBorder="1" applyAlignment="1">
      <alignment horizontal="center" vertical="center" wrapText="1" shrinkToFit="1"/>
    </xf>
    <xf numFmtId="0" fontId="38" fillId="0" borderId="1" xfId="1" applyFont="1" applyFill="1" applyBorder="1" applyAlignment="1">
      <alignment horizontal="center" vertical="center" wrapText="1"/>
    </xf>
    <xf numFmtId="0" fontId="38" fillId="0" borderId="3" xfId="1" applyFont="1" applyFill="1" applyBorder="1" applyAlignment="1">
      <alignment horizontal="center" vertical="center" wrapText="1"/>
    </xf>
    <xf numFmtId="164" fontId="37" fillId="0" borderId="2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0" fontId="37" fillId="0" borderId="3" xfId="1" applyFont="1" applyFill="1" applyBorder="1" applyAlignment="1">
      <alignment horizontal="center" vertical="center" wrapText="1"/>
    </xf>
    <xf numFmtId="0" fontId="38" fillId="0" borderId="1" xfId="2" applyFont="1" applyFill="1" applyBorder="1" applyAlignment="1">
      <alignment horizontal="center" vertical="center" wrapText="1"/>
    </xf>
    <xf numFmtId="0" fontId="38" fillId="0" borderId="3" xfId="2" applyFont="1" applyFill="1" applyBorder="1" applyAlignment="1">
      <alignment horizontal="center" vertical="center" wrapText="1"/>
    </xf>
    <xf numFmtId="0" fontId="36" fillId="0" borderId="1" xfId="48" applyFont="1" applyFill="1" applyBorder="1" applyAlignment="1">
      <alignment horizontal="center" vertical="center" wrapText="1"/>
    </xf>
    <xf numFmtId="0" fontId="36" fillId="0" borderId="4" xfId="48" applyFont="1" applyFill="1" applyBorder="1" applyAlignment="1">
      <alignment horizontal="center" vertical="center" wrapText="1"/>
    </xf>
    <xf numFmtId="0" fontId="36" fillId="0" borderId="3" xfId="48" applyFont="1" applyFill="1" applyBorder="1" applyAlignment="1">
      <alignment horizontal="center" vertical="center" wrapText="1"/>
    </xf>
  </cellXfs>
  <cellStyles count="59">
    <cellStyle name="20% - 强调文字颜色 1 2" xfId="18"/>
    <cellStyle name="20% - 强调文字颜色 2 2" xfId="16"/>
    <cellStyle name="20% - 强调文字颜色 3 2" xfId="20"/>
    <cellStyle name="20% - 强调文字颜色 4 2" xfId="21"/>
    <cellStyle name="20% - 强调文字颜色 5 2" xfId="23"/>
    <cellStyle name="20% - 强调文字颜色 6 2" xfId="26"/>
    <cellStyle name="40% - 强调文字颜色 1 2" xfId="27"/>
    <cellStyle name="40% - 强调文字颜色 2 2" xfId="28"/>
    <cellStyle name="40% - 强调文字颜色 3 2" xfId="30"/>
    <cellStyle name="40% - 强调文字颜色 4 2" xfId="31"/>
    <cellStyle name="40% - 强调文字颜色 5 2" xfId="32"/>
    <cellStyle name="40% - 强调文字颜色 6 2" xfId="33"/>
    <cellStyle name="60% - 强调文字颜色 1 2" xfId="35"/>
    <cellStyle name="60% - 强调文字颜色 2 2" xfId="38"/>
    <cellStyle name="60% - 强调文字颜色 3 2" xfId="39"/>
    <cellStyle name="60% - 强调文字颜色 4 2" xfId="41"/>
    <cellStyle name="60% - 强调文字颜色 5 2" xfId="42"/>
    <cellStyle name="60% - 强调文字颜色 6 2" xfId="43"/>
    <cellStyle name="Normal" xfId="0" builtinId="0"/>
    <cellStyle name="S11" xfId="3"/>
    <cellStyle name="S13" xfId="44"/>
    <cellStyle name="S14" xfId="45"/>
    <cellStyle name="好 2" xfId="49"/>
    <cellStyle name="差 2" xfId="29"/>
    <cellStyle name="常规 10" xfId="13"/>
    <cellStyle name="常规 2" xfId="1"/>
    <cellStyle name="常规 3" xfId="4"/>
    <cellStyle name="常规 4" xfId="6"/>
    <cellStyle name="常规 5" xfId="8"/>
    <cellStyle name="常规 6" xfId="9"/>
    <cellStyle name="常规 7" xfId="10"/>
    <cellStyle name="常规 8" xfId="11"/>
    <cellStyle name="常规 9" xfId="12"/>
    <cellStyle name="常规_Sheet1" xfId="7"/>
    <cellStyle name="常规_Sheet1 2" xfId="48"/>
    <cellStyle name="常规_Sheet1 3" xfId="14"/>
    <cellStyle name="常规_装箱单 " xfId="2"/>
    <cellStyle name="强调文字颜色 1 2" xfId="22"/>
    <cellStyle name="强调文字颜色 2 2" xfId="24"/>
    <cellStyle name="强调文字颜色 3 2" xfId="54"/>
    <cellStyle name="强调文字颜色 4 2" xfId="15"/>
    <cellStyle name="强调文字颜色 5 2" xfId="55"/>
    <cellStyle name="强调文字颜色 6 2" xfId="56"/>
    <cellStyle name="标题 1 2" xfId="46"/>
    <cellStyle name="标题 2 2" xfId="47"/>
    <cellStyle name="标题 3 2" xfId="34"/>
    <cellStyle name="标题 4 2" xfId="37"/>
    <cellStyle name="标题 5" xfId="17"/>
    <cellStyle name="样式 1" xfId="5"/>
    <cellStyle name="检查单元格 2" xfId="52"/>
    <cellStyle name="汇总 2" xfId="50"/>
    <cellStyle name="注释 2" xfId="58"/>
    <cellStyle name="解释性文本 2" xfId="53"/>
    <cellStyle name="警告文本 2" xfId="36"/>
    <cellStyle name="计算 2" xfId="51"/>
    <cellStyle name="输入 2" xfId="19"/>
    <cellStyle name="输出 2" xfId="40"/>
    <cellStyle name="适中 2" xfId="57"/>
    <cellStyle name="链接单元格 2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20-22667699%20FAX:020-226676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6"/>
  <sheetViews>
    <sheetView showGridLines="0" tabSelected="1" zoomScaleNormal="100" workbookViewId="0">
      <selection activeCell="M5" sqref="M5"/>
    </sheetView>
  </sheetViews>
  <sheetFormatPr defaultRowHeight="15"/>
  <cols>
    <col min="1" max="2" width="15.625" style="8" customWidth="1"/>
    <col min="3" max="3" width="9.75" style="8" hidden="1" customWidth="1"/>
    <col min="4" max="4" width="15.625" style="1" customWidth="1"/>
    <col min="5" max="5" width="13.5" style="1" hidden="1" customWidth="1"/>
    <col min="6" max="6" width="11.25" style="1" hidden="1" customWidth="1"/>
    <col min="7" max="8" width="15.625" style="1" customWidth="1"/>
    <col min="9" max="11" width="5.875" style="1" hidden="1" customWidth="1"/>
    <col min="12" max="12" width="15.625" style="1" customWidth="1"/>
    <col min="13" max="13" width="19.25" style="1" customWidth="1"/>
    <col min="14" max="27" width="9" style="2"/>
    <col min="28" max="16384" width="9" style="1"/>
  </cols>
  <sheetData>
    <row r="1" spans="1:27" ht="23.25">
      <c r="A1" s="68" t="s">
        <v>25</v>
      </c>
      <c r="B1" s="68"/>
      <c r="C1" s="68"/>
      <c r="D1" s="68"/>
      <c r="E1" s="69"/>
      <c r="F1" s="70"/>
      <c r="G1" s="70"/>
      <c r="H1" s="70"/>
      <c r="I1" s="70"/>
      <c r="J1" s="70"/>
      <c r="K1" s="70"/>
      <c r="L1" s="70"/>
    </row>
    <row r="2" spans="1:27" ht="21.75" customHeight="1">
      <c r="A2" s="71" t="s">
        <v>26</v>
      </c>
      <c r="B2" s="71"/>
      <c r="C2" s="71"/>
      <c r="D2" s="71"/>
      <c r="E2" s="71"/>
      <c r="F2" s="72"/>
      <c r="G2" s="72"/>
      <c r="H2" s="72"/>
      <c r="I2" s="72"/>
      <c r="J2" s="72"/>
      <c r="K2" s="72"/>
      <c r="L2" s="72"/>
      <c r="M2" s="3"/>
    </row>
    <row r="3" spans="1:27" ht="15" customHeight="1">
      <c r="A3" s="73" t="s">
        <v>27</v>
      </c>
      <c r="B3" s="73"/>
      <c r="C3" s="73"/>
      <c r="D3" s="73"/>
      <c r="E3" s="73"/>
      <c r="F3" s="74"/>
      <c r="G3" s="74"/>
      <c r="H3" s="74"/>
      <c r="I3" s="74"/>
      <c r="J3" s="74"/>
      <c r="K3" s="74"/>
      <c r="L3" s="74"/>
      <c r="M3" s="4"/>
    </row>
    <row r="4" spans="1:27" ht="15" customHeight="1">
      <c r="A4" s="75" t="s">
        <v>28</v>
      </c>
      <c r="B4" s="76"/>
      <c r="C4" s="76"/>
      <c r="D4" s="76"/>
      <c r="E4" s="75"/>
      <c r="F4" s="74"/>
      <c r="G4" s="74"/>
      <c r="H4" s="74"/>
      <c r="I4" s="74"/>
      <c r="J4" s="74"/>
      <c r="K4" s="74"/>
      <c r="L4" s="74"/>
      <c r="M4" s="4"/>
    </row>
    <row r="5" spans="1:27" ht="23.25">
      <c r="A5" s="77" t="s">
        <v>35</v>
      </c>
      <c r="B5" s="77"/>
      <c r="C5" s="69"/>
      <c r="D5" s="69"/>
      <c r="E5" s="69"/>
      <c r="F5" s="74"/>
      <c r="G5" s="74"/>
      <c r="H5" s="74"/>
      <c r="I5" s="74"/>
      <c r="J5" s="74"/>
      <c r="K5" s="74"/>
      <c r="L5" s="74"/>
      <c r="M5" s="4"/>
    </row>
    <row r="6" spans="1:27" ht="15" customHeight="1">
      <c r="A6" s="11" t="s">
        <v>29</v>
      </c>
      <c r="B6" s="11"/>
      <c r="C6" s="12"/>
      <c r="D6" s="13"/>
      <c r="E6" s="14"/>
      <c r="F6" s="9"/>
      <c r="G6" s="9"/>
      <c r="H6" s="9"/>
      <c r="I6" s="9"/>
      <c r="J6" s="9"/>
      <c r="K6" s="9"/>
      <c r="L6" s="9"/>
    </row>
    <row r="7" spans="1:27" ht="15" customHeight="1">
      <c r="A7" s="12" t="s">
        <v>30</v>
      </c>
      <c r="B7" s="12"/>
      <c r="C7" s="11"/>
      <c r="D7" s="15"/>
      <c r="E7" s="16"/>
      <c r="F7" s="9"/>
      <c r="G7" s="9"/>
      <c r="H7" s="9"/>
      <c r="I7" s="9"/>
      <c r="J7" s="9"/>
      <c r="K7" s="9"/>
      <c r="L7" s="9"/>
      <c r="M7" s="9"/>
    </row>
    <row r="8" spans="1:27" ht="15" customHeight="1">
      <c r="A8" s="49" t="s">
        <v>31</v>
      </c>
      <c r="B8" s="49"/>
      <c r="C8" s="12"/>
      <c r="E8" s="13"/>
      <c r="F8" s="10"/>
      <c r="G8" s="12" t="s">
        <v>32</v>
      </c>
      <c r="H8" s="10"/>
      <c r="I8" s="10"/>
      <c r="J8" s="10"/>
      <c r="K8" s="10"/>
      <c r="L8" s="10"/>
      <c r="M8" s="4"/>
    </row>
    <row r="9" spans="1:27" ht="15" customHeight="1">
      <c r="A9" s="12" t="s">
        <v>33</v>
      </c>
      <c r="B9" s="12"/>
      <c r="C9" s="13"/>
      <c r="E9" s="13"/>
      <c r="F9" s="10"/>
      <c r="G9" s="11" t="s">
        <v>34</v>
      </c>
      <c r="H9" s="10"/>
      <c r="I9" s="10"/>
      <c r="J9" s="10"/>
      <c r="K9" s="10"/>
      <c r="L9" s="10"/>
      <c r="M9" s="4"/>
    </row>
    <row r="10" spans="1:27" s="7" customFormat="1" ht="18" customHeight="1">
      <c r="A10" s="81" t="s">
        <v>14</v>
      </c>
      <c r="B10" s="83" t="s">
        <v>15</v>
      </c>
      <c r="C10" s="78" t="s">
        <v>36</v>
      </c>
      <c r="D10" s="78" t="s">
        <v>37</v>
      </c>
      <c r="E10" s="42" t="s">
        <v>38</v>
      </c>
      <c r="F10" s="42" t="s">
        <v>39</v>
      </c>
      <c r="G10" s="42" t="s">
        <v>40</v>
      </c>
      <c r="H10" s="42" t="s">
        <v>41</v>
      </c>
      <c r="I10" s="80" t="s">
        <v>0</v>
      </c>
      <c r="J10" s="80"/>
      <c r="K10" s="80"/>
      <c r="L10" s="43" t="s">
        <v>1</v>
      </c>
      <c r="M10" s="5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s="7" customFormat="1" ht="18" customHeight="1">
      <c r="A11" s="82"/>
      <c r="B11" s="84"/>
      <c r="C11" s="79"/>
      <c r="D11" s="79"/>
      <c r="E11" s="42" t="s">
        <v>2</v>
      </c>
      <c r="F11" s="42" t="s">
        <v>3</v>
      </c>
      <c r="G11" s="42" t="s">
        <v>2</v>
      </c>
      <c r="H11" s="42" t="s">
        <v>3</v>
      </c>
      <c r="I11" s="80" t="s">
        <v>42</v>
      </c>
      <c r="J11" s="80"/>
      <c r="K11" s="80"/>
      <c r="L11" s="43" t="s">
        <v>4</v>
      </c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s="7" customFormat="1" ht="15" customHeight="1">
      <c r="A12" s="65" t="s">
        <v>5</v>
      </c>
      <c r="B12" s="20">
        <v>10000</v>
      </c>
      <c r="C12" s="21">
        <v>40</v>
      </c>
      <c r="D12" s="22">
        <f>B12/C12</f>
        <v>250</v>
      </c>
      <c r="E12" s="23">
        <v>4.4000000000000004</v>
      </c>
      <c r="F12" s="23">
        <v>5.4</v>
      </c>
      <c r="G12" s="24">
        <f>E12*D12</f>
        <v>1100</v>
      </c>
      <c r="H12" s="24">
        <f>F12*D12</f>
        <v>1350</v>
      </c>
      <c r="I12" s="25">
        <v>46</v>
      </c>
      <c r="J12" s="25">
        <v>38</v>
      </c>
      <c r="K12" s="25">
        <v>18</v>
      </c>
      <c r="L12" s="46">
        <f t="shared" ref="L12:L32" si="0">K12*J12*I12*D12*0.000001</f>
        <v>7.8659999999999997</v>
      </c>
      <c r="M12" s="5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s="7" customFormat="1" ht="15" customHeight="1">
      <c r="A13" s="66"/>
      <c r="B13" s="20">
        <v>50</v>
      </c>
      <c r="C13" s="21">
        <v>50</v>
      </c>
      <c r="D13" s="22">
        <f t="shared" ref="D13:D14" si="1">B13/C13</f>
        <v>1</v>
      </c>
      <c r="E13" s="23">
        <v>5.5</v>
      </c>
      <c r="F13" s="23">
        <v>6.5</v>
      </c>
      <c r="G13" s="24">
        <f t="shared" ref="G13:G32" si="2">E13*D13</f>
        <v>5.5</v>
      </c>
      <c r="H13" s="24">
        <f t="shared" ref="H13:H32" si="3">F13*D13</f>
        <v>6.5</v>
      </c>
      <c r="I13" s="25">
        <v>46</v>
      </c>
      <c r="J13" s="25">
        <v>38</v>
      </c>
      <c r="K13" s="25">
        <v>21</v>
      </c>
      <c r="L13" s="46">
        <f t="shared" si="0"/>
        <v>3.6707999999999998E-2</v>
      </c>
      <c r="M13" s="5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s="7" customFormat="1" ht="15" customHeight="1">
      <c r="A14" s="65" t="s">
        <v>6</v>
      </c>
      <c r="B14" s="20">
        <v>10000</v>
      </c>
      <c r="C14" s="21">
        <v>40</v>
      </c>
      <c r="D14" s="22">
        <f t="shared" si="1"/>
        <v>250</v>
      </c>
      <c r="E14" s="23">
        <v>5.8</v>
      </c>
      <c r="F14" s="23">
        <v>6.8</v>
      </c>
      <c r="G14" s="24">
        <f t="shared" si="2"/>
        <v>1450</v>
      </c>
      <c r="H14" s="24">
        <f t="shared" si="3"/>
        <v>1700</v>
      </c>
      <c r="I14" s="25">
        <v>50.5</v>
      </c>
      <c r="J14" s="25">
        <v>45</v>
      </c>
      <c r="K14" s="25">
        <v>17.7</v>
      </c>
      <c r="L14" s="46">
        <f t="shared" si="0"/>
        <v>10.0558125</v>
      </c>
      <c r="M14" s="5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s="7" customFormat="1" ht="15" customHeight="1">
      <c r="A15" s="66"/>
      <c r="B15" s="20">
        <v>50</v>
      </c>
      <c r="C15" s="21">
        <v>50</v>
      </c>
      <c r="D15" s="22">
        <v>1</v>
      </c>
      <c r="E15" s="23">
        <v>7.25</v>
      </c>
      <c r="F15" s="23">
        <v>8.25</v>
      </c>
      <c r="G15" s="24">
        <f t="shared" si="2"/>
        <v>7.25</v>
      </c>
      <c r="H15" s="24">
        <f t="shared" si="3"/>
        <v>8.25</v>
      </c>
      <c r="I15" s="25">
        <v>50.5</v>
      </c>
      <c r="J15" s="25">
        <v>45</v>
      </c>
      <c r="K15" s="25">
        <v>20</v>
      </c>
      <c r="L15" s="46">
        <f t="shared" si="0"/>
        <v>4.5449999999999997E-2</v>
      </c>
      <c r="M15" s="5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s="7" customFormat="1" ht="15" customHeight="1">
      <c r="A16" s="65" t="s">
        <v>7</v>
      </c>
      <c r="B16" s="20">
        <v>10000</v>
      </c>
      <c r="C16" s="21">
        <v>40</v>
      </c>
      <c r="D16" s="22">
        <f t="shared" ref="D16:D32" si="4">B16/C16</f>
        <v>250</v>
      </c>
      <c r="E16" s="23">
        <v>6.8</v>
      </c>
      <c r="F16" s="23">
        <v>7.8</v>
      </c>
      <c r="G16" s="24">
        <f t="shared" si="2"/>
        <v>1700</v>
      </c>
      <c r="H16" s="24">
        <f t="shared" si="3"/>
        <v>1950</v>
      </c>
      <c r="I16" s="25">
        <v>50.5</v>
      </c>
      <c r="J16" s="25">
        <v>45</v>
      </c>
      <c r="K16" s="25">
        <v>17.7</v>
      </c>
      <c r="L16" s="46">
        <f t="shared" si="0"/>
        <v>10.0558125</v>
      </c>
      <c r="M16" s="5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s="7" customFormat="1" ht="15" customHeight="1">
      <c r="A17" s="66"/>
      <c r="B17" s="20">
        <v>50</v>
      </c>
      <c r="C17" s="21">
        <v>50</v>
      </c>
      <c r="D17" s="22">
        <f t="shared" si="4"/>
        <v>1</v>
      </c>
      <c r="E17" s="23">
        <v>8.5</v>
      </c>
      <c r="F17" s="23">
        <v>9.5</v>
      </c>
      <c r="G17" s="24">
        <f t="shared" si="2"/>
        <v>8.5</v>
      </c>
      <c r="H17" s="24">
        <f t="shared" si="3"/>
        <v>9.5</v>
      </c>
      <c r="I17" s="25">
        <v>50.5</v>
      </c>
      <c r="J17" s="25">
        <v>45</v>
      </c>
      <c r="K17" s="25">
        <v>21</v>
      </c>
      <c r="L17" s="46">
        <f t="shared" si="0"/>
        <v>4.7722500000000001E-2</v>
      </c>
      <c r="M17" s="5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s="7" customFormat="1" ht="15" customHeight="1">
      <c r="A18" s="65" t="s">
        <v>8</v>
      </c>
      <c r="B18" s="20">
        <v>10000</v>
      </c>
      <c r="C18" s="21">
        <v>40</v>
      </c>
      <c r="D18" s="22">
        <f t="shared" si="4"/>
        <v>250</v>
      </c>
      <c r="E18" s="23">
        <v>5</v>
      </c>
      <c r="F18" s="23">
        <v>6</v>
      </c>
      <c r="G18" s="24">
        <f t="shared" si="2"/>
        <v>1250</v>
      </c>
      <c r="H18" s="24">
        <f t="shared" si="3"/>
        <v>1500</v>
      </c>
      <c r="I18" s="25">
        <v>50.5</v>
      </c>
      <c r="J18" s="25">
        <v>45</v>
      </c>
      <c r="K18" s="25">
        <v>17.7</v>
      </c>
      <c r="L18" s="46">
        <f t="shared" si="0"/>
        <v>10.0558125</v>
      </c>
      <c r="M18" s="5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s="7" customFormat="1" ht="15" customHeight="1">
      <c r="A19" s="66"/>
      <c r="B19" s="20">
        <v>50</v>
      </c>
      <c r="C19" s="21">
        <v>50</v>
      </c>
      <c r="D19" s="22">
        <v>1</v>
      </c>
      <c r="E19" s="23">
        <v>6.25</v>
      </c>
      <c r="F19" s="23">
        <v>7.25</v>
      </c>
      <c r="G19" s="24">
        <f t="shared" si="2"/>
        <v>6.25</v>
      </c>
      <c r="H19" s="24">
        <f t="shared" si="3"/>
        <v>7.25</v>
      </c>
      <c r="I19" s="25">
        <v>50.5</v>
      </c>
      <c r="J19" s="25">
        <v>45</v>
      </c>
      <c r="K19" s="25">
        <v>22</v>
      </c>
      <c r="L19" s="46">
        <f t="shared" si="0"/>
        <v>4.9994999999999998E-2</v>
      </c>
      <c r="M19" s="5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s="7" customFormat="1" ht="15" customHeight="1">
      <c r="A20" s="65" t="s">
        <v>9</v>
      </c>
      <c r="B20" s="26">
        <v>3000</v>
      </c>
      <c r="C20" s="22">
        <v>20</v>
      </c>
      <c r="D20" s="22">
        <f t="shared" si="4"/>
        <v>150</v>
      </c>
      <c r="E20" s="24">
        <v>18.399999999999999</v>
      </c>
      <c r="F20" s="24">
        <v>19.600000000000001</v>
      </c>
      <c r="G20" s="24">
        <f t="shared" si="2"/>
        <v>2760</v>
      </c>
      <c r="H20" s="24">
        <f t="shared" si="3"/>
        <v>2940</v>
      </c>
      <c r="I20" s="22">
        <v>66.599999999999994</v>
      </c>
      <c r="J20" s="22">
        <v>47.3</v>
      </c>
      <c r="K20" s="22">
        <v>24</v>
      </c>
      <c r="L20" s="46">
        <f t="shared" si="0"/>
        <v>11.340647999999996</v>
      </c>
      <c r="M20" s="5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s="7" customFormat="1" ht="15" customHeight="1">
      <c r="A21" s="67"/>
      <c r="B21" s="26">
        <v>14</v>
      </c>
      <c r="C21" s="22">
        <v>14</v>
      </c>
      <c r="D21" s="22">
        <f t="shared" si="4"/>
        <v>1</v>
      </c>
      <c r="E21" s="24">
        <v>11.8</v>
      </c>
      <c r="F21" s="24">
        <v>12.8</v>
      </c>
      <c r="G21" s="24">
        <f t="shared" si="2"/>
        <v>11.8</v>
      </c>
      <c r="H21" s="24">
        <f t="shared" si="3"/>
        <v>12.8</v>
      </c>
      <c r="I21" s="22">
        <v>66.599999999999994</v>
      </c>
      <c r="J21" s="22">
        <v>47.3</v>
      </c>
      <c r="K21" s="22">
        <v>24</v>
      </c>
      <c r="L21" s="46">
        <f t="shared" si="0"/>
        <v>7.5604319999999975E-2</v>
      </c>
      <c r="M21" s="5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s="7" customFormat="1" ht="15" customHeight="1">
      <c r="A22" s="66"/>
      <c r="B22" s="26">
        <v>15</v>
      </c>
      <c r="C22" s="22">
        <v>15</v>
      </c>
      <c r="D22" s="22">
        <f t="shared" si="4"/>
        <v>1</v>
      </c>
      <c r="E22" s="24">
        <v>12.8</v>
      </c>
      <c r="F22" s="24">
        <v>13.8</v>
      </c>
      <c r="G22" s="24">
        <f t="shared" si="2"/>
        <v>12.8</v>
      </c>
      <c r="H22" s="24">
        <f t="shared" si="3"/>
        <v>13.8</v>
      </c>
      <c r="I22" s="22">
        <v>66.599999999999994</v>
      </c>
      <c r="J22" s="22">
        <v>47.3</v>
      </c>
      <c r="K22" s="22">
        <v>24</v>
      </c>
      <c r="L22" s="46">
        <f t="shared" si="0"/>
        <v>7.5604319999999975E-2</v>
      </c>
      <c r="M22" s="5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s="7" customFormat="1" ht="15" customHeight="1">
      <c r="A23" s="85" t="s">
        <v>10</v>
      </c>
      <c r="B23" s="27">
        <v>5000</v>
      </c>
      <c r="C23" s="28">
        <v>40</v>
      </c>
      <c r="D23" s="22">
        <f t="shared" si="4"/>
        <v>125</v>
      </c>
      <c r="E23" s="29">
        <v>11.4</v>
      </c>
      <c r="F23" s="29">
        <v>12.4</v>
      </c>
      <c r="G23" s="24">
        <f t="shared" si="2"/>
        <v>1425</v>
      </c>
      <c r="H23" s="24">
        <f t="shared" si="3"/>
        <v>1550</v>
      </c>
      <c r="I23" s="30">
        <v>40.799999999999997</v>
      </c>
      <c r="J23" s="30">
        <v>33.200000000000003</v>
      </c>
      <c r="K23" s="30">
        <v>26</v>
      </c>
      <c r="L23" s="46">
        <f t="shared" si="0"/>
        <v>4.4023199999999996</v>
      </c>
      <c r="M23" s="5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s="7" customFormat="1" ht="15" customHeight="1">
      <c r="A24" s="86"/>
      <c r="B24" s="27">
        <v>31</v>
      </c>
      <c r="C24" s="28">
        <v>31</v>
      </c>
      <c r="D24" s="22">
        <f t="shared" si="4"/>
        <v>1</v>
      </c>
      <c r="E24" s="29">
        <v>8.8000000000000007</v>
      </c>
      <c r="F24" s="29">
        <v>9.8000000000000007</v>
      </c>
      <c r="G24" s="24">
        <f t="shared" si="2"/>
        <v>8.8000000000000007</v>
      </c>
      <c r="H24" s="24">
        <f t="shared" si="3"/>
        <v>9.8000000000000007</v>
      </c>
      <c r="I24" s="30">
        <v>40.799999999999997</v>
      </c>
      <c r="J24" s="30">
        <v>33.200000000000003</v>
      </c>
      <c r="K24" s="30">
        <v>26</v>
      </c>
      <c r="L24" s="46">
        <f t="shared" si="0"/>
        <v>3.5218559999999996E-2</v>
      </c>
      <c r="M24" s="5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s="7" customFormat="1" ht="15" customHeight="1">
      <c r="A25" s="87"/>
      <c r="B25" s="27">
        <v>19</v>
      </c>
      <c r="C25" s="28">
        <v>19</v>
      </c>
      <c r="D25" s="22">
        <f t="shared" si="4"/>
        <v>1</v>
      </c>
      <c r="E25" s="29">
        <v>5.4</v>
      </c>
      <c r="F25" s="29">
        <v>6.4</v>
      </c>
      <c r="G25" s="24">
        <f t="shared" si="2"/>
        <v>5.4</v>
      </c>
      <c r="H25" s="24">
        <f t="shared" si="3"/>
        <v>6.4</v>
      </c>
      <c r="I25" s="30">
        <v>40.799999999999997</v>
      </c>
      <c r="J25" s="30">
        <v>33.200000000000003</v>
      </c>
      <c r="K25" s="30">
        <v>26</v>
      </c>
      <c r="L25" s="46">
        <f t="shared" si="0"/>
        <v>3.5218559999999996E-2</v>
      </c>
      <c r="M25" s="5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s="7" customFormat="1" ht="15" customHeight="1">
      <c r="A26" s="85" t="s">
        <v>11</v>
      </c>
      <c r="B26" s="27">
        <v>5000</v>
      </c>
      <c r="C26" s="28">
        <v>40</v>
      </c>
      <c r="D26" s="22">
        <f t="shared" si="4"/>
        <v>125</v>
      </c>
      <c r="E26" s="29">
        <v>8.6999999999999993</v>
      </c>
      <c r="F26" s="29">
        <v>9.6999999999999993</v>
      </c>
      <c r="G26" s="24">
        <f t="shared" si="2"/>
        <v>1087.5</v>
      </c>
      <c r="H26" s="24">
        <f t="shared" si="3"/>
        <v>1212.5</v>
      </c>
      <c r="I26" s="30">
        <v>40.799999999999997</v>
      </c>
      <c r="J26" s="30">
        <v>28.2</v>
      </c>
      <c r="K26" s="30">
        <v>24.3</v>
      </c>
      <c r="L26" s="46">
        <f t="shared" si="0"/>
        <v>3.4948259999999993</v>
      </c>
      <c r="M26" s="5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s="7" customFormat="1" ht="15" customHeight="1">
      <c r="A27" s="86"/>
      <c r="B27" s="27">
        <v>20</v>
      </c>
      <c r="C27" s="31">
        <v>20</v>
      </c>
      <c r="D27" s="22">
        <f t="shared" si="4"/>
        <v>1</v>
      </c>
      <c r="E27" s="29">
        <v>4.4000000000000004</v>
      </c>
      <c r="F27" s="29">
        <v>5.4</v>
      </c>
      <c r="G27" s="24">
        <f t="shared" si="2"/>
        <v>4.4000000000000004</v>
      </c>
      <c r="H27" s="24">
        <f t="shared" si="3"/>
        <v>5.4</v>
      </c>
      <c r="I27" s="30">
        <v>40.799999999999997</v>
      </c>
      <c r="J27" s="30">
        <v>28.2</v>
      </c>
      <c r="K27" s="30">
        <v>24.3</v>
      </c>
      <c r="L27" s="46">
        <f t="shared" si="0"/>
        <v>2.7958607999999996E-2</v>
      </c>
      <c r="M27" s="5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s="7" customFormat="1" ht="15" customHeight="1">
      <c r="A28" s="87"/>
      <c r="B28" s="27">
        <v>30</v>
      </c>
      <c r="C28" s="31">
        <v>30</v>
      </c>
      <c r="D28" s="22">
        <f t="shared" si="4"/>
        <v>1</v>
      </c>
      <c r="E28" s="29">
        <v>6.5</v>
      </c>
      <c r="F28" s="29">
        <v>7.5</v>
      </c>
      <c r="G28" s="24">
        <f t="shared" si="2"/>
        <v>6.5</v>
      </c>
      <c r="H28" s="24">
        <f t="shared" si="3"/>
        <v>7.5</v>
      </c>
      <c r="I28" s="30">
        <v>40.799999999999997</v>
      </c>
      <c r="J28" s="30">
        <v>28.2</v>
      </c>
      <c r="K28" s="30">
        <v>24.3</v>
      </c>
      <c r="L28" s="46">
        <f t="shared" si="0"/>
        <v>2.7958607999999996E-2</v>
      </c>
      <c r="M28" s="5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s="7" customFormat="1" ht="15" customHeight="1">
      <c r="A29" s="85" t="s">
        <v>12</v>
      </c>
      <c r="B29" s="27">
        <v>5000</v>
      </c>
      <c r="C29" s="28">
        <v>40</v>
      </c>
      <c r="D29" s="22">
        <f t="shared" si="4"/>
        <v>125</v>
      </c>
      <c r="E29" s="29">
        <v>11.4</v>
      </c>
      <c r="F29" s="29">
        <v>12.4</v>
      </c>
      <c r="G29" s="24">
        <f t="shared" si="2"/>
        <v>1425</v>
      </c>
      <c r="H29" s="24">
        <f t="shared" si="3"/>
        <v>1550</v>
      </c>
      <c r="I29" s="30">
        <v>49.2</v>
      </c>
      <c r="J29" s="30">
        <v>34.299999999999997</v>
      </c>
      <c r="K29" s="30">
        <v>25.8</v>
      </c>
      <c r="L29" s="46">
        <f t="shared" si="0"/>
        <v>5.4423810000000001</v>
      </c>
      <c r="M29" s="5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s="7" customFormat="1" ht="15" customHeight="1">
      <c r="A30" s="86"/>
      <c r="B30" s="26">
        <v>30</v>
      </c>
      <c r="C30" s="32">
        <v>30</v>
      </c>
      <c r="D30" s="22">
        <f t="shared" si="4"/>
        <v>1</v>
      </c>
      <c r="E30" s="24">
        <v>8.5</v>
      </c>
      <c r="F30" s="24">
        <v>9.5</v>
      </c>
      <c r="G30" s="24">
        <f t="shared" si="2"/>
        <v>8.5</v>
      </c>
      <c r="H30" s="24">
        <f t="shared" si="3"/>
        <v>9.5</v>
      </c>
      <c r="I30" s="30">
        <v>49.2</v>
      </c>
      <c r="J30" s="30">
        <v>34.299999999999997</v>
      </c>
      <c r="K30" s="30">
        <v>25.8</v>
      </c>
      <c r="L30" s="46">
        <f t="shared" si="0"/>
        <v>4.3539048000000004E-2</v>
      </c>
      <c r="M30" s="5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s="7" customFormat="1" ht="15" customHeight="1">
      <c r="A31" s="87"/>
      <c r="B31" s="26">
        <v>20</v>
      </c>
      <c r="C31" s="32">
        <v>20</v>
      </c>
      <c r="D31" s="22">
        <f t="shared" si="4"/>
        <v>1</v>
      </c>
      <c r="E31" s="24">
        <v>5.7</v>
      </c>
      <c r="F31" s="24">
        <v>6.7</v>
      </c>
      <c r="G31" s="24">
        <f t="shared" si="2"/>
        <v>5.7</v>
      </c>
      <c r="H31" s="24">
        <f t="shared" si="3"/>
        <v>6.7</v>
      </c>
      <c r="I31" s="30">
        <v>49.2</v>
      </c>
      <c r="J31" s="30">
        <v>34.299999999999997</v>
      </c>
      <c r="K31" s="30">
        <v>25.8</v>
      </c>
      <c r="L31" s="46">
        <f t="shared" si="0"/>
        <v>4.3539048000000004E-2</v>
      </c>
      <c r="M31" s="5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s="7" customFormat="1" ht="15" customHeight="1">
      <c r="A32" s="32" t="s">
        <v>13</v>
      </c>
      <c r="B32" s="26">
        <v>10000</v>
      </c>
      <c r="C32" s="22">
        <v>500</v>
      </c>
      <c r="D32" s="22">
        <f t="shared" si="4"/>
        <v>20</v>
      </c>
      <c r="E32" s="24">
        <v>13.5</v>
      </c>
      <c r="F32" s="24">
        <v>14.5</v>
      </c>
      <c r="G32" s="24">
        <f t="shared" si="2"/>
        <v>270</v>
      </c>
      <c r="H32" s="24">
        <f t="shared" si="3"/>
        <v>290</v>
      </c>
      <c r="I32" s="22">
        <v>57</v>
      </c>
      <c r="J32" s="22">
        <v>38.5</v>
      </c>
      <c r="K32" s="22">
        <v>43</v>
      </c>
      <c r="L32" s="46">
        <f t="shared" si="0"/>
        <v>1.88727</v>
      </c>
      <c r="M32" s="5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12" ht="15" customHeight="1">
      <c r="A33" s="17" t="s">
        <v>16</v>
      </c>
      <c r="B33" s="26">
        <v>1000</v>
      </c>
      <c r="C33" s="22">
        <v>100</v>
      </c>
      <c r="D33" s="22">
        <f>B33/C33</f>
        <v>10</v>
      </c>
      <c r="E33" s="24">
        <v>9.6999999999999993</v>
      </c>
      <c r="F33" s="24">
        <v>10.5</v>
      </c>
      <c r="G33" s="24">
        <f>E33*D33</f>
        <v>97</v>
      </c>
      <c r="H33" s="24">
        <f>F33*D33</f>
        <v>105</v>
      </c>
      <c r="I33" s="22">
        <v>54</v>
      </c>
      <c r="J33" s="22">
        <v>39</v>
      </c>
      <c r="K33" s="22">
        <v>28</v>
      </c>
      <c r="L33" s="46">
        <f t="shared" ref="L33:L43" si="5">K33*J33*I33*D33*0.000001</f>
        <v>0.58967999999999998</v>
      </c>
    </row>
    <row r="34" spans="1:12" ht="15" customHeight="1">
      <c r="A34" s="17" t="s">
        <v>17</v>
      </c>
      <c r="B34" s="26">
        <v>300</v>
      </c>
      <c r="C34" s="22">
        <v>50</v>
      </c>
      <c r="D34" s="22">
        <f t="shared" ref="D34:D42" si="6">B34/C34</f>
        <v>6</v>
      </c>
      <c r="E34" s="24">
        <v>19.100000000000001</v>
      </c>
      <c r="F34" s="24">
        <v>22</v>
      </c>
      <c r="G34" s="24">
        <f t="shared" ref="G34:G42" si="7">E34*D34</f>
        <v>114.60000000000001</v>
      </c>
      <c r="H34" s="24">
        <f t="shared" ref="H34:H42" si="8">F34*D34</f>
        <v>132</v>
      </c>
      <c r="I34" s="22">
        <v>50.8</v>
      </c>
      <c r="J34" s="22">
        <v>39.200000000000003</v>
      </c>
      <c r="K34" s="22">
        <v>39</v>
      </c>
      <c r="L34" s="46">
        <f t="shared" si="5"/>
        <v>0.46597824000000004</v>
      </c>
    </row>
    <row r="35" spans="1:12" ht="15" customHeight="1">
      <c r="A35" s="18" t="s">
        <v>18</v>
      </c>
      <c r="B35" s="26">
        <v>1000</v>
      </c>
      <c r="C35" s="22">
        <v>50</v>
      </c>
      <c r="D35" s="22">
        <f t="shared" si="6"/>
        <v>20</v>
      </c>
      <c r="E35" s="24">
        <v>8.1999999999999993</v>
      </c>
      <c r="F35" s="24">
        <v>9.5</v>
      </c>
      <c r="G35" s="24">
        <f t="shared" si="7"/>
        <v>164</v>
      </c>
      <c r="H35" s="24">
        <f t="shared" si="8"/>
        <v>190</v>
      </c>
      <c r="I35" s="22">
        <v>43.8</v>
      </c>
      <c r="J35" s="22">
        <v>33.799999999999997</v>
      </c>
      <c r="K35" s="22">
        <v>50</v>
      </c>
      <c r="L35" s="46">
        <f t="shared" si="5"/>
        <v>1.4804399999999998</v>
      </c>
    </row>
    <row r="36" spans="1:12" ht="15" customHeight="1">
      <c r="A36" s="19" t="s">
        <v>19</v>
      </c>
      <c r="B36" s="26">
        <v>1000</v>
      </c>
      <c r="C36" s="22">
        <v>50</v>
      </c>
      <c r="D36" s="22">
        <f t="shared" si="6"/>
        <v>20</v>
      </c>
      <c r="E36" s="24">
        <v>9.8000000000000007</v>
      </c>
      <c r="F36" s="24">
        <v>11.1</v>
      </c>
      <c r="G36" s="24">
        <f t="shared" si="7"/>
        <v>196</v>
      </c>
      <c r="H36" s="24">
        <f t="shared" si="8"/>
        <v>222</v>
      </c>
      <c r="I36" s="22">
        <v>51.8</v>
      </c>
      <c r="J36" s="22">
        <v>40.799999999999997</v>
      </c>
      <c r="K36" s="22">
        <v>29.6</v>
      </c>
      <c r="L36" s="46">
        <f t="shared" si="5"/>
        <v>1.2511564799999999</v>
      </c>
    </row>
    <row r="37" spans="1:12" ht="15" customHeight="1">
      <c r="A37" s="65" t="s">
        <v>20</v>
      </c>
      <c r="B37" s="26">
        <v>900</v>
      </c>
      <c r="C37" s="22">
        <v>150</v>
      </c>
      <c r="D37" s="22">
        <f t="shared" si="6"/>
        <v>6</v>
      </c>
      <c r="E37" s="24">
        <v>12.5</v>
      </c>
      <c r="F37" s="24">
        <v>13.5</v>
      </c>
      <c r="G37" s="24">
        <f t="shared" si="7"/>
        <v>75</v>
      </c>
      <c r="H37" s="24">
        <f t="shared" si="8"/>
        <v>81</v>
      </c>
      <c r="I37" s="22">
        <v>58</v>
      </c>
      <c r="J37" s="22">
        <v>38</v>
      </c>
      <c r="K37" s="22">
        <v>39</v>
      </c>
      <c r="L37" s="46">
        <f t="shared" si="5"/>
        <v>0.51573599999999997</v>
      </c>
    </row>
    <row r="38" spans="1:12" ht="15" customHeight="1">
      <c r="A38" s="66"/>
      <c r="B38" s="26">
        <v>100</v>
      </c>
      <c r="C38" s="22">
        <v>100</v>
      </c>
      <c r="D38" s="22">
        <f t="shared" si="6"/>
        <v>1</v>
      </c>
      <c r="E38" s="24">
        <v>8.5</v>
      </c>
      <c r="F38" s="24">
        <v>9.5399999999999991</v>
      </c>
      <c r="G38" s="24">
        <f t="shared" si="7"/>
        <v>8.5</v>
      </c>
      <c r="H38" s="24">
        <f t="shared" si="8"/>
        <v>9.5399999999999991</v>
      </c>
      <c r="I38" s="22">
        <v>58</v>
      </c>
      <c r="J38" s="22">
        <v>42</v>
      </c>
      <c r="K38" s="22">
        <v>30</v>
      </c>
      <c r="L38" s="46">
        <f t="shared" si="5"/>
        <v>7.3079999999999992E-2</v>
      </c>
    </row>
    <row r="39" spans="1:12" ht="15" customHeight="1">
      <c r="A39" s="17" t="s">
        <v>21</v>
      </c>
      <c r="B39" s="26">
        <v>3000</v>
      </c>
      <c r="C39" s="22">
        <v>40</v>
      </c>
      <c r="D39" s="22">
        <f t="shared" si="6"/>
        <v>75</v>
      </c>
      <c r="E39" s="24">
        <v>17.2</v>
      </c>
      <c r="F39" s="24">
        <v>18.2</v>
      </c>
      <c r="G39" s="24">
        <f t="shared" si="7"/>
        <v>1290</v>
      </c>
      <c r="H39" s="24">
        <f t="shared" si="8"/>
        <v>1365</v>
      </c>
      <c r="I39" s="33">
        <v>51.8</v>
      </c>
      <c r="J39" s="33">
        <v>37.799999999999997</v>
      </c>
      <c r="K39" s="33">
        <v>42.6</v>
      </c>
      <c r="L39" s="46">
        <f t="shared" si="5"/>
        <v>6.2559377999999999</v>
      </c>
    </row>
    <row r="40" spans="1:12" ht="15" customHeight="1">
      <c r="A40" s="32" t="s">
        <v>22</v>
      </c>
      <c r="B40" s="34">
        <v>4000</v>
      </c>
      <c r="C40" s="35">
        <v>20</v>
      </c>
      <c r="D40" s="22">
        <f t="shared" si="6"/>
        <v>200</v>
      </c>
      <c r="E40" s="24">
        <v>4.5</v>
      </c>
      <c r="F40" s="24">
        <v>5.5</v>
      </c>
      <c r="G40" s="24">
        <f t="shared" si="7"/>
        <v>900</v>
      </c>
      <c r="H40" s="24">
        <f t="shared" si="8"/>
        <v>1100</v>
      </c>
      <c r="I40" s="22">
        <v>43</v>
      </c>
      <c r="J40" s="22">
        <v>29.5</v>
      </c>
      <c r="K40" s="22">
        <v>35.5</v>
      </c>
      <c r="L40" s="46">
        <f t="shared" si="5"/>
        <v>9.0063499999999994</v>
      </c>
    </row>
    <row r="41" spans="1:12" ht="15" customHeight="1">
      <c r="A41" s="32" t="s">
        <v>23</v>
      </c>
      <c r="B41" s="26">
        <v>3000</v>
      </c>
      <c r="C41" s="22">
        <v>10</v>
      </c>
      <c r="D41" s="22">
        <f t="shared" si="6"/>
        <v>300</v>
      </c>
      <c r="E41" s="36">
        <v>10.9</v>
      </c>
      <c r="F41" s="36">
        <v>11.9</v>
      </c>
      <c r="G41" s="24">
        <f t="shared" si="7"/>
        <v>3270</v>
      </c>
      <c r="H41" s="24">
        <f t="shared" si="8"/>
        <v>3570</v>
      </c>
      <c r="I41" s="22">
        <v>37</v>
      </c>
      <c r="J41" s="22">
        <v>36.5</v>
      </c>
      <c r="K41" s="22">
        <v>66</v>
      </c>
      <c r="L41" s="46">
        <f t="shared" si="5"/>
        <v>26.739899999999999</v>
      </c>
    </row>
    <row r="42" spans="1:12" ht="15" customHeight="1">
      <c r="A42" s="37" t="s">
        <v>24</v>
      </c>
      <c r="B42" s="38">
        <v>2000</v>
      </c>
      <c r="C42" s="39">
        <v>400</v>
      </c>
      <c r="D42" s="39">
        <f t="shared" si="6"/>
        <v>5</v>
      </c>
      <c r="E42" s="40">
        <v>17.5</v>
      </c>
      <c r="F42" s="40">
        <v>18.5</v>
      </c>
      <c r="G42" s="41">
        <f t="shared" si="7"/>
        <v>87.5</v>
      </c>
      <c r="H42" s="41">
        <f t="shared" si="8"/>
        <v>92.5</v>
      </c>
      <c r="I42" s="39">
        <v>58</v>
      </c>
      <c r="J42" s="39">
        <v>38</v>
      </c>
      <c r="K42" s="39">
        <v>48</v>
      </c>
      <c r="L42" s="47">
        <f t="shared" si="5"/>
        <v>0.52895999999999999</v>
      </c>
    </row>
    <row r="43" spans="1:12" ht="15" customHeight="1">
      <c r="A43" s="18" t="s">
        <v>18</v>
      </c>
      <c r="B43" s="26">
        <v>2</v>
      </c>
      <c r="C43" s="59">
        <v>12</v>
      </c>
      <c r="D43" s="59">
        <v>1</v>
      </c>
      <c r="E43" s="62">
        <v>4.1500000000000004</v>
      </c>
      <c r="F43" s="62">
        <v>5.15</v>
      </c>
      <c r="G43" s="53">
        <v>4.1500000000000004</v>
      </c>
      <c r="H43" s="53">
        <v>5.15</v>
      </c>
      <c r="I43" s="56">
        <v>51.8</v>
      </c>
      <c r="J43" s="56">
        <v>37.799999999999997</v>
      </c>
      <c r="K43" s="56">
        <v>42.6</v>
      </c>
      <c r="L43" s="50">
        <f t="shared" si="5"/>
        <v>8.3412503999999998E-2</v>
      </c>
    </row>
    <row r="44" spans="1:12" ht="15" customHeight="1">
      <c r="A44" s="19" t="s">
        <v>19</v>
      </c>
      <c r="B44" s="26">
        <v>2</v>
      </c>
      <c r="C44" s="60"/>
      <c r="D44" s="60"/>
      <c r="E44" s="63"/>
      <c r="F44" s="63"/>
      <c r="G44" s="54"/>
      <c r="H44" s="54"/>
      <c r="I44" s="57"/>
      <c r="J44" s="57"/>
      <c r="K44" s="57"/>
      <c r="L44" s="51"/>
    </row>
    <row r="45" spans="1:12" ht="15" customHeight="1">
      <c r="A45" s="17" t="s">
        <v>21</v>
      </c>
      <c r="B45" s="26">
        <v>8</v>
      </c>
      <c r="C45" s="61"/>
      <c r="D45" s="61"/>
      <c r="E45" s="64"/>
      <c r="F45" s="64"/>
      <c r="G45" s="55"/>
      <c r="H45" s="55"/>
      <c r="I45" s="58"/>
      <c r="J45" s="58"/>
      <c r="K45" s="58"/>
      <c r="L45" s="52"/>
    </row>
    <row r="46" spans="1:12" ht="14.25">
      <c r="A46" s="44" t="s">
        <v>43</v>
      </c>
      <c r="B46" s="44">
        <f>SUM(B12:B45)</f>
        <v>84691</v>
      </c>
      <c r="C46" s="44"/>
      <c r="D46" s="44">
        <f>SUM(D12:D45)</f>
        <v>2201</v>
      </c>
      <c r="E46" s="44"/>
      <c r="F46" s="44"/>
      <c r="G46" s="45">
        <f>SUM(G12:G45)</f>
        <v>18765.650000000001</v>
      </c>
      <c r="H46" s="45">
        <f>SUM(H12:H45)</f>
        <v>21018.09</v>
      </c>
      <c r="I46" s="45"/>
      <c r="J46" s="45"/>
      <c r="K46" s="45"/>
      <c r="L46" s="48">
        <f>SUM(L12:L45)</f>
        <v>112.13603009599997</v>
      </c>
    </row>
  </sheetData>
  <mergeCells count="31">
    <mergeCell ref="A23:A25"/>
    <mergeCell ref="A26:A28"/>
    <mergeCell ref="A29:A31"/>
    <mergeCell ref="A14:A15"/>
    <mergeCell ref="A1:L1"/>
    <mergeCell ref="A2:L2"/>
    <mergeCell ref="A3:L3"/>
    <mergeCell ref="A4:L4"/>
    <mergeCell ref="A5:L5"/>
    <mergeCell ref="C10:C11"/>
    <mergeCell ref="D10:D11"/>
    <mergeCell ref="I10:K10"/>
    <mergeCell ref="I11:K11"/>
    <mergeCell ref="A10:A11"/>
    <mergeCell ref="B10:B11"/>
    <mergeCell ref="A8:B8"/>
    <mergeCell ref="L43:L45"/>
    <mergeCell ref="G43:G45"/>
    <mergeCell ref="H43:H45"/>
    <mergeCell ref="I43:I45"/>
    <mergeCell ref="J43:J45"/>
    <mergeCell ref="K43:K45"/>
    <mergeCell ref="C43:C45"/>
    <mergeCell ref="D43:D45"/>
    <mergeCell ref="E43:E45"/>
    <mergeCell ref="F43:F45"/>
    <mergeCell ref="A18:A19"/>
    <mergeCell ref="A37:A38"/>
    <mergeCell ref="A20:A22"/>
    <mergeCell ref="A16:A17"/>
    <mergeCell ref="A12:A13"/>
  </mergeCells>
  <phoneticPr fontId="2" type="noConversion"/>
  <hyperlinks>
    <hyperlink ref="A3" r:id="rId1"/>
  </hyperlinks>
  <printOptions horizontalCentered="1"/>
  <pageMargins left="0.19685039370078741" right="0.19685039370078741" top="0.82677165354330717" bottom="0" header="0.31496062992125984" footer="0.39370078740157483"/>
  <pageSetup paperSize="9" scale="99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装箱单 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Akif</cp:lastModifiedBy>
  <cp:lastPrinted>2015-11-12T23:01:23Z</cp:lastPrinted>
  <dcterms:created xsi:type="dcterms:W3CDTF">2015-09-07T03:43:30Z</dcterms:created>
  <dcterms:modified xsi:type="dcterms:W3CDTF">2015-11-27T13:03:42Z</dcterms:modified>
</cp:coreProperties>
</file>